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aybyl.regina\Desktop\ТРУДОУСТРОЙСТВО\"/>
    </mc:Choice>
  </mc:AlternateContent>
  <xr:revisionPtr revIDLastSave="0" documentId="13_ncr:1_{3A5A04C3-C383-423D-A9E9-0E7459EB20FD}" xr6:coauthVersionLast="45" xr6:coauthVersionMax="45" xr10:uidLastSave="{00000000-0000-0000-0000-000000000000}"/>
  <bookViews>
    <workbookView xWindow="2340" yWindow="810" windowWidth="14760" windowHeight="1539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95" i="1" l="1"/>
  <c r="L95" i="1"/>
  <c r="K95" i="1"/>
  <c r="N94" i="1"/>
  <c r="N95" i="1" s="1"/>
  <c r="M94" i="1"/>
  <c r="L94" i="1"/>
  <c r="K94" i="1"/>
  <c r="I94" i="1"/>
  <c r="J94" i="1" s="1"/>
  <c r="H94" i="1"/>
  <c r="N93" i="1"/>
  <c r="O93" i="1" s="1"/>
  <c r="P93" i="1" s="1"/>
  <c r="M93" i="1"/>
  <c r="L93" i="1"/>
  <c r="K93" i="1"/>
  <c r="I93" i="1"/>
  <c r="J93" i="1" s="1"/>
  <c r="H93" i="1"/>
  <c r="F92" i="1"/>
  <c r="N91" i="1"/>
  <c r="M91" i="1"/>
  <c r="L91" i="1"/>
  <c r="K91" i="1"/>
  <c r="I91" i="1"/>
  <c r="J91" i="1" s="1"/>
  <c r="H91" i="1"/>
  <c r="E91" i="1"/>
  <c r="P90" i="1"/>
  <c r="O90" i="1"/>
  <c r="J90" i="1"/>
  <c r="P89" i="1"/>
  <c r="O89" i="1"/>
  <c r="J89" i="1"/>
  <c r="O88" i="1"/>
  <c r="P88" i="1" s="1"/>
  <c r="J88" i="1"/>
  <c r="O87" i="1"/>
  <c r="P87" i="1" s="1"/>
  <c r="J87" i="1"/>
  <c r="G87" i="1"/>
  <c r="P86" i="1"/>
  <c r="O86" i="1"/>
  <c r="J86" i="1"/>
  <c r="O85" i="1"/>
  <c r="P85" i="1" s="1"/>
  <c r="J85" i="1"/>
  <c r="P84" i="1"/>
  <c r="O84" i="1"/>
  <c r="J84" i="1"/>
  <c r="P83" i="1"/>
  <c r="O83" i="1"/>
  <c r="J83" i="1"/>
  <c r="P82" i="1"/>
  <c r="O82" i="1"/>
  <c r="J82" i="1"/>
  <c r="O81" i="1"/>
  <c r="P81" i="1" s="1"/>
  <c r="J81" i="1"/>
  <c r="P80" i="1"/>
  <c r="O80" i="1"/>
  <c r="J80" i="1"/>
  <c r="P79" i="1"/>
  <c r="O79" i="1"/>
  <c r="J79" i="1"/>
  <c r="P78" i="1"/>
  <c r="O78" i="1"/>
  <c r="J78" i="1"/>
  <c r="O77" i="1"/>
  <c r="P77" i="1" s="1"/>
  <c r="J77" i="1"/>
  <c r="P76" i="1"/>
  <c r="O76" i="1"/>
  <c r="J76" i="1"/>
  <c r="O75" i="1"/>
  <c r="P75" i="1" s="1"/>
  <c r="J75" i="1"/>
  <c r="N74" i="1"/>
  <c r="M74" i="1"/>
  <c r="L74" i="1"/>
  <c r="O74" i="1" s="1"/>
  <c r="P74" i="1" s="1"/>
  <c r="K74" i="1"/>
  <c r="Q74" i="1" s="1"/>
  <c r="I74" i="1"/>
  <c r="J74" i="1" s="1"/>
  <c r="H74" i="1"/>
  <c r="E74" i="1"/>
  <c r="P73" i="1"/>
  <c r="O73" i="1"/>
  <c r="J73" i="1"/>
  <c r="P72" i="1"/>
  <c r="O72" i="1"/>
  <c r="J72" i="1"/>
  <c r="O71" i="1"/>
  <c r="P71" i="1" s="1"/>
  <c r="J71" i="1"/>
  <c r="O70" i="1"/>
  <c r="P70" i="1" s="1"/>
  <c r="J70" i="1"/>
  <c r="P69" i="1"/>
  <c r="O69" i="1"/>
  <c r="J69" i="1"/>
  <c r="P68" i="1"/>
  <c r="O68" i="1"/>
  <c r="J68" i="1"/>
  <c r="O67" i="1"/>
  <c r="P67" i="1" s="1"/>
  <c r="J67" i="1"/>
  <c r="N66" i="1"/>
  <c r="M66" i="1"/>
  <c r="L66" i="1"/>
  <c r="K66" i="1"/>
  <c r="Q66" i="1" s="1"/>
  <c r="I66" i="1"/>
  <c r="J66" i="1" s="1"/>
  <c r="H66" i="1"/>
  <c r="E66" i="1"/>
  <c r="O65" i="1"/>
  <c r="P65" i="1" s="1"/>
  <c r="J65" i="1"/>
  <c r="O64" i="1"/>
  <c r="P64" i="1" s="1"/>
  <c r="J64" i="1"/>
  <c r="O63" i="1"/>
  <c r="P63" i="1" s="1"/>
  <c r="J63" i="1"/>
  <c r="O62" i="1"/>
  <c r="P62" i="1" s="1"/>
  <c r="J62" i="1"/>
  <c r="G62" i="1"/>
  <c r="O61" i="1"/>
  <c r="P61" i="1" s="1"/>
  <c r="J61" i="1"/>
  <c r="P60" i="1"/>
  <c r="O60" i="1"/>
  <c r="J60" i="1"/>
  <c r="P59" i="1"/>
  <c r="O59" i="1"/>
  <c r="O66" i="1" s="1"/>
  <c r="P66" i="1" s="1"/>
  <c r="J59" i="1"/>
  <c r="O58" i="1"/>
  <c r="P58" i="1" s="1"/>
  <c r="N58" i="1"/>
  <c r="M58" i="1"/>
  <c r="L58" i="1"/>
  <c r="K58" i="1"/>
  <c r="J58" i="1"/>
  <c r="I58" i="1"/>
  <c r="H58" i="1"/>
  <c r="E58" i="1"/>
  <c r="O57" i="1"/>
  <c r="P57" i="1" s="1"/>
  <c r="J57" i="1"/>
  <c r="P56" i="1"/>
  <c r="O56" i="1"/>
  <c r="J56" i="1"/>
  <c r="O55" i="1"/>
  <c r="P55" i="1" s="1"/>
  <c r="J55" i="1"/>
  <c r="P54" i="1"/>
  <c r="O54" i="1"/>
  <c r="J54" i="1"/>
  <c r="N53" i="1"/>
  <c r="M53" i="1"/>
  <c r="L53" i="1"/>
  <c r="K53" i="1"/>
  <c r="Q53" i="1" s="1"/>
  <c r="I53" i="1"/>
  <c r="J53" i="1" s="1"/>
  <c r="H53" i="1"/>
  <c r="E53" i="1"/>
  <c r="P52" i="1"/>
  <c r="O52" i="1"/>
  <c r="J52" i="1"/>
  <c r="O51" i="1"/>
  <c r="P51" i="1" s="1"/>
  <c r="J51" i="1"/>
  <c r="O50" i="1"/>
  <c r="P50" i="1" s="1"/>
  <c r="J50" i="1"/>
  <c r="P49" i="1"/>
  <c r="O49" i="1"/>
  <c r="J49" i="1"/>
  <c r="G49" i="1"/>
  <c r="O48" i="1"/>
  <c r="P48" i="1" s="1"/>
  <c r="J48" i="1"/>
  <c r="P47" i="1"/>
  <c r="O47" i="1"/>
  <c r="J47" i="1"/>
  <c r="O46" i="1"/>
  <c r="P46" i="1" s="1"/>
  <c r="J46" i="1"/>
  <c r="P45" i="1"/>
  <c r="O45" i="1"/>
  <c r="J45" i="1"/>
  <c r="O44" i="1"/>
  <c r="P44" i="1" s="1"/>
  <c r="J44" i="1"/>
  <c r="P43" i="1"/>
  <c r="O43" i="1"/>
  <c r="J43" i="1"/>
  <c r="N42" i="1"/>
  <c r="M42" i="1"/>
  <c r="L42" i="1"/>
  <c r="K42" i="1"/>
  <c r="Q42" i="1" s="1"/>
  <c r="I42" i="1"/>
  <c r="J42" i="1" s="1"/>
  <c r="H42" i="1"/>
  <c r="E42" i="1"/>
  <c r="O41" i="1"/>
  <c r="P41" i="1" s="1"/>
  <c r="J41" i="1"/>
  <c r="P40" i="1"/>
  <c r="O40" i="1"/>
  <c r="J40" i="1"/>
  <c r="G40" i="1"/>
  <c r="O39" i="1"/>
  <c r="P39" i="1" s="1"/>
  <c r="J39" i="1"/>
  <c r="P38" i="1"/>
  <c r="O38" i="1"/>
  <c r="J38" i="1"/>
  <c r="P37" i="1"/>
  <c r="O37" i="1"/>
  <c r="J37" i="1"/>
  <c r="P36" i="1"/>
  <c r="O36" i="1"/>
  <c r="J36" i="1"/>
  <c r="O35" i="1"/>
  <c r="P35" i="1" s="1"/>
  <c r="J35" i="1"/>
  <c r="P34" i="1"/>
  <c r="O34" i="1"/>
  <c r="J34" i="1"/>
  <c r="O33" i="1"/>
  <c r="P33" i="1" s="1"/>
  <c r="J33" i="1"/>
  <c r="P32" i="1"/>
  <c r="O32" i="1"/>
  <c r="J32" i="1"/>
  <c r="O31" i="1"/>
  <c r="P31" i="1" s="1"/>
  <c r="J31" i="1"/>
  <c r="N30" i="1"/>
  <c r="M30" i="1"/>
  <c r="L30" i="1"/>
  <c r="K30" i="1"/>
  <c r="I30" i="1"/>
  <c r="H30" i="1"/>
  <c r="J30" i="1" s="1"/>
  <c r="E30" i="1"/>
  <c r="O29" i="1"/>
  <c r="P29" i="1" s="1"/>
  <c r="J29" i="1"/>
  <c r="P28" i="1"/>
  <c r="O28" i="1"/>
  <c r="J28" i="1"/>
  <c r="O27" i="1"/>
  <c r="P27" i="1" s="1"/>
  <c r="J27" i="1"/>
  <c r="O26" i="1"/>
  <c r="P26" i="1" s="1"/>
  <c r="J26" i="1"/>
  <c r="G26" i="1"/>
  <c r="O25" i="1"/>
  <c r="P25" i="1" s="1"/>
  <c r="J25" i="1"/>
  <c r="O24" i="1"/>
  <c r="P24" i="1" s="1"/>
  <c r="J24" i="1"/>
  <c r="P23" i="1"/>
  <c r="O23" i="1"/>
  <c r="O30" i="1" s="1"/>
  <c r="P30" i="1" s="1"/>
  <c r="J23" i="1"/>
  <c r="Q22" i="1"/>
  <c r="N22" i="1"/>
  <c r="M22" i="1"/>
  <c r="L22" i="1"/>
  <c r="K22" i="1"/>
  <c r="I22" i="1"/>
  <c r="J22" i="1" s="1"/>
  <c r="H22" i="1"/>
  <c r="E22" i="1"/>
  <c r="O21" i="1"/>
  <c r="P21" i="1" s="1"/>
  <c r="J21" i="1"/>
  <c r="O20" i="1"/>
  <c r="P20" i="1" s="1"/>
  <c r="J20" i="1"/>
  <c r="P19" i="1"/>
  <c r="O19" i="1"/>
  <c r="J19" i="1"/>
  <c r="O18" i="1"/>
  <c r="P18" i="1" s="1"/>
  <c r="J18" i="1"/>
  <c r="N17" i="1"/>
  <c r="M17" i="1"/>
  <c r="M92" i="1" s="1"/>
  <c r="L17" i="1"/>
  <c r="L92" i="1" s="1"/>
  <c r="K17" i="1"/>
  <c r="Q17" i="1" s="1"/>
  <c r="I17" i="1"/>
  <c r="J17" i="1" s="1"/>
  <c r="H17" i="1"/>
  <c r="E17" i="1"/>
  <c r="P16" i="1"/>
  <c r="O16" i="1"/>
  <c r="J16" i="1"/>
  <c r="O15" i="1"/>
  <c r="P15" i="1" s="1"/>
  <c r="J15" i="1"/>
  <c r="P14" i="1"/>
  <c r="O14" i="1"/>
  <c r="J14" i="1"/>
  <c r="O13" i="1"/>
  <c r="P13" i="1" s="1"/>
  <c r="J13" i="1"/>
  <c r="O12" i="1"/>
  <c r="P12" i="1" s="1"/>
  <c r="J12" i="1"/>
  <c r="O11" i="1"/>
  <c r="O17" i="1" s="1"/>
  <c r="P17" i="1" s="1"/>
  <c r="J11" i="1"/>
  <c r="N10" i="1"/>
  <c r="N92" i="1" s="1"/>
  <c r="M10" i="1"/>
  <c r="L10" i="1"/>
  <c r="K10" i="1"/>
  <c r="I10" i="1"/>
  <c r="I92" i="1" s="1"/>
  <c r="H10" i="1"/>
  <c r="H92" i="1" s="1"/>
  <c r="E10" i="1"/>
  <c r="E92" i="1" s="1"/>
  <c r="O9" i="1"/>
  <c r="P9" i="1" s="1"/>
  <c r="J9" i="1"/>
  <c r="G9" i="1"/>
  <c r="O8" i="1"/>
  <c r="P8" i="1" s="1"/>
  <c r="J8" i="1"/>
  <c r="P7" i="1"/>
  <c r="O7" i="1"/>
  <c r="J7" i="1"/>
  <c r="P6" i="1"/>
  <c r="O6" i="1"/>
  <c r="J6" i="1"/>
  <c r="O5" i="1"/>
  <c r="O10" i="1" s="1"/>
  <c r="J5" i="1"/>
  <c r="P10" i="1" l="1"/>
  <c r="J92" i="1"/>
  <c r="G92" i="1"/>
  <c r="K92" i="1"/>
  <c r="O91" i="1"/>
  <c r="P91" i="1" s="1"/>
  <c r="J10" i="1"/>
  <c r="O53" i="1"/>
  <c r="P53" i="1" s="1"/>
  <c r="O22" i="1"/>
  <c r="P22" i="1" s="1"/>
  <c r="O42" i="1"/>
  <c r="P42" i="1" s="1"/>
  <c r="O94" i="1"/>
  <c r="P94" i="1" s="1"/>
  <c r="P5" i="1"/>
  <c r="P11" i="1"/>
  <c r="O92" i="1" l="1"/>
  <c r="P92" i="1" s="1"/>
</calcChain>
</file>

<file path=xl/sharedStrings.xml><?xml version="1.0" encoding="utf-8"?>
<sst xmlns="http://schemas.openxmlformats.org/spreadsheetml/2006/main" count="275" uniqueCount="139">
  <si>
    <t>Тувинский государственный университет</t>
  </si>
  <si>
    <t>Специальность / направление подготовки</t>
  </si>
  <si>
    <t>Форма обучения</t>
  </si>
  <si>
    <t>Всего прием, чел.</t>
  </si>
  <si>
    <t>Всего выпуск, чел.</t>
  </si>
  <si>
    <t>Всего выпуск по отношению к приему студентов, %</t>
  </si>
  <si>
    <t xml:space="preserve">Трудоустроены </t>
  </si>
  <si>
    <t>Занятые выпускники, чел.</t>
  </si>
  <si>
    <t>Не трудоустроенны</t>
  </si>
  <si>
    <t>Трудоустроены, чел.</t>
  </si>
  <si>
    <t xml:space="preserve"> % трудоустроенных ьвыпускников</t>
  </si>
  <si>
    <t>в.т.ч. трудоустроены по специальности</t>
  </si>
  <si>
    <t>Продолжили обучение (специалитет, магистратура, аспирантура)</t>
  </si>
  <si>
    <t>Служба в РА</t>
  </si>
  <si>
    <t>Отпуск по уходу за ребенком</t>
  </si>
  <si>
    <t>40.03.01</t>
  </si>
  <si>
    <t>Юриспруденция, профиль "Уголовно-правовой"</t>
  </si>
  <si>
    <t>ОФО</t>
  </si>
  <si>
    <t>3 г 6 м</t>
  </si>
  <si>
    <t>ЗФО</t>
  </si>
  <si>
    <t>40.04.01</t>
  </si>
  <si>
    <t>Юриспруденция, направленность (программа) "Теория и история государства и права; сравнительно-правовые исследования"</t>
  </si>
  <si>
    <t>2 г 4 м</t>
  </si>
  <si>
    <t>Юриспруденция, направленность (программа) "Гражданское право и процесс"</t>
  </si>
  <si>
    <t>2 г 5 м</t>
  </si>
  <si>
    <t>Всего по ЮФ</t>
  </si>
  <si>
    <t>04.03.01</t>
  </si>
  <si>
    <t>06.03.01</t>
  </si>
  <si>
    <t>44.03.05</t>
  </si>
  <si>
    <t>Педагогическое образование (с двумя профилями подготовки), профили  "География" и "Безопасность жизнедеятельности"</t>
  </si>
  <si>
    <t>44.04.01</t>
  </si>
  <si>
    <t>ОЗФО</t>
  </si>
  <si>
    <t>Всего по ЕГФ</t>
  </si>
  <si>
    <t>Педагогическое образование (с двумя профилями подготовки), профили "Математика" и "Информатика"</t>
  </si>
  <si>
    <t>Педагогическое образование, направленность (программа) "Информационно-коммуникационные технологии в образовании"</t>
  </si>
  <si>
    <t>Педагогическое образование, направленность (программа) "Теория и методика преподавания математики в профильной школе"</t>
  </si>
  <si>
    <t>Всего по ФМФ</t>
  </si>
  <si>
    <t>Педагогическое образование (с двумя профилями подготовки), профили "Родной язык и литература" и "Иностранный язык (английский язык)"</t>
  </si>
  <si>
    <t>Педагогическое образование (с двумя профилями подготовки), профили "Русский язык" и "Литература"</t>
  </si>
  <si>
    <t>45.03.01</t>
  </si>
  <si>
    <t>Педагогическое образование, направленность (программа) "Обучение родному языку в поликультурной среде"</t>
  </si>
  <si>
    <t>Всего по ФФ</t>
  </si>
  <si>
    <t>Педагогическое образование (с двумя профилями подготовки), профили "История" и "Обществознание"</t>
  </si>
  <si>
    <t>46.03.02</t>
  </si>
  <si>
    <t>Документоведение и архивоведение, профиль "Документирование управления персоналом"</t>
  </si>
  <si>
    <t>Документоведение и архивоведение, профиль "Организация управления электронными документами"</t>
  </si>
  <si>
    <t>4 г 6 м</t>
  </si>
  <si>
    <t>Педагогическое образование, направленность (программа) "Современное историческое образование в контексте историко-культурного стандарта"</t>
  </si>
  <si>
    <t>46.04.01</t>
  </si>
  <si>
    <t>История, направленность (программа) "История России"</t>
  </si>
  <si>
    <t>46.04.02</t>
  </si>
  <si>
    <t>Документоведение и архивоведение, направленность (программа) "Документационные системы и архивы в региональной системе управления"</t>
  </si>
  <si>
    <t>Всего по ИФ</t>
  </si>
  <si>
    <t>44.03.01</t>
  </si>
  <si>
    <t>Педагогическое образование, профиль "Начальное образование"</t>
  </si>
  <si>
    <t>44.03.03</t>
  </si>
  <si>
    <t>Специальное (дефектологическое) образование, профиль "Логопедия"</t>
  </si>
  <si>
    <t>37.04.01</t>
  </si>
  <si>
    <t>Педагогическое образование, направленность (программа) "Управление образовательными системами"</t>
  </si>
  <si>
    <t>Всего по КПИ</t>
  </si>
  <si>
    <t>49.03.01</t>
  </si>
  <si>
    <t>Физическая культура, профиль "Спортивная тренировка"</t>
  </si>
  <si>
    <t>3 г 4 м</t>
  </si>
  <si>
    <t>Всего по ФФКиС</t>
  </si>
  <si>
    <t>38.03.01</t>
  </si>
  <si>
    <t>Экономика, профиль "Финансы и кредит"</t>
  </si>
  <si>
    <t>Экономика, профиль "Бухгалтерский учет, анализ и аудит"</t>
  </si>
  <si>
    <t>38.03.04</t>
  </si>
  <si>
    <t>38.04.01</t>
  </si>
  <si>
    <t>Экономика, направленность (программа) "Экономика и управление на предприятии"</t>
  </si>
  <si>
    <t>38.04.04</t>
  </si>
  <si>
    <t>Государственное и муниципальное управление, направленность (программа) "Управление государственными и муниципальными предприятиями"</t>
  </si>
  <si>
    <t>Всего по ЭФ</t>
  </si>
  <si>
    <t>35.03.01</t>
  </si>
  <si>
    <t>Лесное дело, профиль "Лесное хозяйство"</t>
  </si>
  <si>
    <t>35.03.07</t>
  </si>
  <si>
    <t>Технология производства и переработки сельскохозяйственной продукции, профиль "Технология производства и переработки продукции животноводства"</t>
  </si>
  <si>
    <t>Всего по СХФ</t>
  </si>
  <si>
    <t>08.03.01</t>
  </si>
  <si>
    <t>Строительство, профиль "Промышленное и гражданское строительство"</t>
  </si>
  <si>
    <t>Строительство, профиль "Городское строительство и хозяйство"</t>
  </si>
  <si>
    <t>13.03.02</t>
  </si>
  <si>
    <t>Электроэнергетика и электротехника, профиль "Электроснабжение"</t>
  </si>
  <si>
    <t>3 г 10 м</t>
  </si>
  <si>
    <t>23.03.02</t>
  </si>
  <si>
    <t>Наземные транспортно-технологические комплексы, профиль "Автомобили и автомобильное хозяйство"</t>
  </si>
  <si>
    <t>08.04.01</t>
  </si>
  <si>
    <t>Строительство, направленность (программа) "Энергосбережение и энергоэффективность в зданиях"</t>
  </si>
  <si>
    <t>21.05.04</t>
  </si>
  <si>
    <t>Горное дело, специализация "Открытые горные работы"</t>
  </si>
  <si>
    <t>23.05.01</t>
  </si>
  <si>
    <t>Наземные транспортно-технологические средства, специализация "Подъемно-транспортные, строительные, дорожные средства и оборудование"</t>
  </si>
  <si>
    <t>Всего по ИТФ</t>
  </si>
  <si>
    <t>Итого</t>
  </si>
  <si>
    <t>Проректор ВРиСВ</t>
  </si>
  <si>
    <t>Чооду О.А.</t>
  </si>
  <si>
    <t>Сведения о трудоустройсте выпускников 2022-2023 учебного года (по состоянию на 21.12.2023 г.)</t>
  </si>
  <si>
    <t>% не трудоустроенных</t>
  </si>
  <si>
    <t>Юриспруденция</t>
  </si>
  <si>
    <t>Юриспруденция, профиль "Уголовно-правовой" УО</t>
  </si>
  <si>
    <t>Химия, профиль "Преподавание химии в образовательных организациях"</t>
  </si>
  <si>
    <t>05.03.06</t>
  </si>
  <si>
    <t>Экология и природопользование, профиль "Рациональное природопользование"</t>
  </si>
  <si>
    <t>Биология, профиль "Фундаментальная и прикладная биология"</t>
  </si>
  <si>
    <t>Педагогическое образование (с двумя профилями подготовки), профили  "Биология" и "Безопасность жизнедеятельности"</t>
  </si>
  <si>
    <t>Педагогическое образование, направленность (программа) "Образование в области безопасности жеизнедеятельности"</t>
  </si>
  <si>
    <t>Педагогическое образование (с двумя профилями подготовки), профили "Физика" и "Астрономия"</t>
  </si>
  <si>
    <t>Педагогическое образование (с двумя профилями подготовки), профили "Иностранный язык (английский язык)" и "Иностранный язык (французский язык)" Сетевое обучение с МНГУ</t>
  </si>
  <si>
    <t>Филология, профиль "Зарубежная филология (английский и китайский языки)"</t>
  </si>
  <si>
    <t>Педагогическое образование, направленность (программа) "Обучение иностранному языку в поликультурной среде"</t>
  </si>
  <si>
    <t>39.03.03</t>
  </si>
  <si>
    <t>Организация работы с молодежью, профиль "Воспитательная работа с молодежью"</t>
  </si>
  <si>
    <t>46.03.01</t>
  </si>
  <si>
    <t>История, профиль "Историческая информатика"</t>
  </si>
  <si>
    <t>Педагогическое образование, направленность (программа) "Историческое образование в контексте историко-культурного стандарта"</t>
  </si>
  <si>
    <t>Педагогическое образование, профиль "Дошкольное образование"</t>
  </si>
  <si>
    <t>44.03.02</t>
  </si>
  <si>
    <t>Психолого-педагогическое образование, профиль "Психолого-педагогическое сопровождение детей с ограниченными возможностями здоровья в специальном и инклюзивном образовании"</t>
  </si>
  <si>
    <t>Специальное (дефектологическое) образование, профиль "Дошкольная дефектология"</t>
  </si>
  <si>
    <r>
      <t xml:space="preserve">Педагогическое образование (с двумя профилями подготовки), профили "Дошкольное образование" и "Художественное образование" </t>
    </r>
    <r>
      <rPr>
        <b/>
        <sz val="10"/>
        <rFont val="Times New Roman"/>
        <family val="1"/>
        <charset val="204"/>
      </rPr>
      <t>УО</t>
    </r>
  </si>
  <si>
    <t>Психология, направленность (программа) "Организационная психология и технология коучинга"</t>
  </si>
  <si>
    <t>Педагогическое образование, направленность (программа) "Управление дошкольным образованием"</t>
  </si>
  <si>
    <t>Педагогическое образование (с двумя профилями подготовки), профили "Физическая культура и безопасность жизнедеятельности"</t>
  </si>
  <si>
    <t>Физическая культура, профиль "Спортивная тренировка" УО</t>
  </si>
  <si>
    <t>Педагогическое образование, направленность (программа) "Спортивные и физкультурно-оздоровительные технологии"</t>
  </si>
  <si>
    <r>
      <t xml:space="preserve">Экономика, профиль "Финансы и кредит" </t>
    </r>
    <r>
      <rPr>
        <b/>
        <sz val="10"/>
        <rFont val="Times New Roman"/>
        <family val="1"/>
        <charset val="204"/>
      </rPr>
      <t>УО</t>
    </r>
  </si>
  <si>
    <t>Государственное и муниципальное управление, профиль "Региональное управление" УО</t>
  </si>
  <si>
    <t>36.03.02</t>
  </si>
  <si>
    <t>Зоотехния, профиль "Разведение, генетика и селекция"</t>
  </si>
  <si>
    <t>19.04.03</t>
  </si>
  <si>
    <t>Продукты питания животного происхождения, направленность (программа) "Пищевая безопасность, производство и маркетинг традиционных продуктов"</t>
  </si>
  <si>
    <t>Строительство, профиль "Экспертиза и управление недвижимостью"</t>
  </si>
  <si>
    <t>13.03.01</t>
  </si>
  <si>
    <t>Теплоэнергетика и теплотехника, профиль "Промышленная теплоэнергетика"</t>
  </si>
  <si>
    <t>23.03.03</t>
  </si>
  <si>
    <t>Эксплуатация транспортно-технологических машин и комплексов, профиль "Автомобили и автомобильное хозяйство"</t>
  </si>
  <si>
    <t>Строительство, направленность (программа) "Технология и организация строительства"</t>
  </si>
  <si>
    <t>Педагогическое образование (все кто могут преподавать)</t>
  </si>
  <si>
    <t>Чисто ПО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</si>
</sst>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8">
    <xf numFmtId="0" fontId="0" fillId="0" borderId="0" xfId="0"/>
    <xf numFmtId="14" fontId="3" fillId="2" borderId="0" xfId="0" applyNumberFormat="1" applyFont="1" applyFill="1" applyAlignment="1">
      <alignment vertical="center"/>
    </xf>
    <xf numFmtId="14" fontId="3" fillId="0" borderId="0" xfId="0" applyNumberFormat="1" applyFont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9" fontId="5" fillId="2" borderId="7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9" fontId="5" fillId="2" borderId="3" xfId="1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9" fontId="5" fillId="2" borderId="19" xfId="1" applyFont="1" applyFill="1" applyBorder="1" applyAlignment="1">
      <alignment horizontal="center" vertical="center" wrapText="1"/>
    </xf>
    <xf numFmtId="1" fontId="5" fillId="2" borderId="6" xfId="0" applyNumberFormat="1" applyFont="1" applyFill="1" applyBorder="1" applyAlignment="1">
      <alignment horizontal="center" vertical="center" wrapText="1"/>
    </xf>
    <xf numFmtId="1" fontId="5" fillId="2" borderId="7" xfId="0" applyNumberFormat="1" applyFont="1" applyFill="1" applyBorder="1" applyAlignment="1">
      <alignment horizontal="center" vertical="center" wrapText="1"/>
    </xf>
    <xf numFmtId="1" fontId="5" fillId="2" borderId="15" xfId="0" applyNumberFormat="1" applyFont="1" applyFill="1" applyBorder="1" applyAlignment="1">
      <alignment horizontal="center" vertical="center" wrapText="1"/>
    </xf>
    <xf numFmtId="1" fontId="3" fillId="2" borderId="18" xfId="0" applyNumberFormat="1" applyFont="1" applyFill="1" applyBorder="1" applyAlignment="1">
      <alignment horizontal="center" vertical="center" wrapText="1"/>
    </xf>
    <xf numFmtId="1" fontId="3" fillId="2" borderId="19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3" fillId="2" borderId="3" xfId="0" applyFont="1" applyFill="1" applyBorder="1" applyAlignment="1">
      <alignment horizontal="center" wrapText="1"/>
    </xf>
    <xf numFmtId="9" fontId="3" fillId="2" borderId="3" xfId="1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/>
    </xf>
    <xf numFmtId="9" fontId="6" fillId="2" borderId="3" xfId="0" applyNumberFormat="1" applyFont="1" applyFill="1" applyBorder="1" applyAlignment="1">
      <alignment horizontal="center"/>
    </xf>
    <xf numFmtId="9" fontId="6" fillId="2" borderId="3" xfId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9" fontId="5" fillId="0" borderId="14" xfId="1" applyFont="1" applyBorder="1" applyAlignment="1">
      <alignment horizontal="center" vertical="center" wrapText="1"/>
    </xf>
    <xf numFmtId="9" fontId="5" fillId="0" borderId="8" xfId="1" applyFont="1" applyBorder="1" applyAlignment="1">
      <alignment horizontal="center" vertical="center" wrapText="1"/>
    </xf>
    <xf numFmtId="2" fontId="0" fillId="0" borderId="0" xfId="0" applyNumberFormat="1"/>
    <xf numFmtId="0" fontId="5" fillId="2" borderId="22" xfId="0" applyFont="1" applyFill="1" applyBorder="1" applyAlignment="1">
      <alignment vertical="center" wrapText="1"/>
    </xf>
    <xf numFmtId="0" fontId="5" fillId="0" borderId="22" xfId="0" applyFont="1" applyBorder="1" applyAlignment="1">
      <alignment horizontal="center" vertical="center" wrapText="1"/>
    </xf>
    <xf numFmtId="9" fontId="5" fillId="0" borderId="23" xfId="1" applyFont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9" fontId="5" fillId="2" borderId="22" xfId="1" applyFont="1" applyFill="1" applyBorder="1" applyAlignment="1">
      <alignment horizontal="center" vertical="center" wrapText="1"/>
    </xf>
    <xf numFmtId="0" fontId="5" fillId="0" borderId="15" xfId="0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9" fontId="5" fillId="0" borderId="16" xfId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9" fontId="5" fillId="0" borderId="20" xfId="1" applyFont="1" applyBorder="1" applyAlignment="1">
      <alignment horizontal="center" vertical="center" wrapText="1"/>
    </xf>
    <xf numFmtId="9" fontId="3" fillId="0" borderId="8" xfId="1" applyFont="1" applyBorder="1" applyAlignment="1">
      <alignment horizontal="center" vertical="center" wrapText="1"/>
    </xf>
    <xf numFmtId="49" fontId="5" fillId="0" borderId="25" xfId="0" applyNumberFormat="1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49" fontId="5" fillId="0" borderId="22" xfId="0" applyNumberFormat="1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2" borderId="16" xfId="0" applyFont="1" applyFill="1" applyBorder="1" applyAlignment="1">
      <alignment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9" fontId="3" fillId="0" borderId="20" xfId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vertical="center"/>
    </xf>
    <xf numFmtId="0" fontId="5" fillId="0" borderId="16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49" fontId="5" fillId="0" borderId="28" xfId="0" applyNumberFormat="1" applyFont="1" applyBorder="1" applyAlignment="1">
      <alignment vertical="center"/>
    </xf>
    <xf numFmtId="0" fontId="5" fillId="2" borderId="29" xfId="0" applyFont="1" applyFill="1" applyBorder="1" applyAlignment="1">
      <alignment vertical="center" wrapText="1"/>
    </xf>
    <xf numFmtId="0" fontId="5" fillId="0" borderId="25" xfId="0" applyFont="1" applyBorder="1" applyAlignment="1">
      <alignment vertical="center"/>
    </xf>
    <xf numFmtId="0" fontId="5" fillId="0" borderId="30" xfId="0" applyFont="1" applyBorder="1" applyAlignment="1">
      <alignment vertical="center" wrapText="1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5" fillId="0" borderId="31" xfId="0" applyFont="1" applyBorder="1" applyAlignment="1">
      <alignment vertical="center" wrapText="1"/>
    </xf>
    <xf numFmtId="0" fontId="5" fillId="2" borderId="31" xfId="0" applyFont="1" applyFill="1" applyBorder="1" applyAlignment="1">
      <alignment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17" xfId="0" applyFont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23" xfId="0" applyFont="1" applyFill="1" applyBorder="1" applyAlignment="1">
      <alignment vertical="center" wrapText="1"/>
    </xf>
    <xf numFmtId="0" fontId="3" fillId="2" borderId="23" xfId="0" applyFont="1" applyFill="1" applyBorder="1" applyAlignment="1">
      <alignment vertical="center" wrapText="1"/>
    </xf>
    <xf numFmtId="49" fontId="5" fillId="0" borderId="25" xfId="0" applyNumberFormat="1" applyFont="1" applyBorder="1" applyAlignment="1">
      <alignment vertical="center"/>
    </xf>
    <xf numFmtId="49" fontId="5" fillId="0" borderId="22" xfId="0" applyNumberFormat="1" applyFont="1" applyBorder="1" applyAlignment="1">
      <alignment vertical="center"/>
    </xf>
    <xf numFmtId="0" fontId="5" fillId="3" borderId="3" xfId="0" applyFont="1" applyFill="1" applyBorder="1" applyAlignment="1">
      <alignment horizontal="center" vertical="center" wrapText="1"/>
    </xf>
    <xf numFmtId="9" fontId="5" fillId="3" borderId="16" xfId="1" applyFont="1" applyFill="1" applyBorder="1" applyAlignment="1">
      <alignment horizontal="center" vertical="center" wrapText="1"/>
    </xf>
    <xf numFmtId="49" fontId="5" fillId="0" borderId="33" xfId="0" applyNumberFormat="1" applyFont="1" applyBorder="1" applyAlignment="1">
      <alignment vertical="center"/>
    </xf>
    <xf numFmtId="0" fontId="5" fillId="2" borderId="21" xfId="0" applyFont="1" applyFill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2" borderId="0" xfId="0" applyFont="1" applyFill="1" applyAlignment="1">
      <alignment vertical="center" wrapText="1"/>
    </xf>
    <xf numFmtId="0" fontId="5" fillId="2" borderId="34" xfId="0" applyFont="1" applyFill="1" applyBorder="1" applyAlignment="1">
      <alignment vertical="center" wrapText="1"/>
    </xf>
    <xf numFmtId="16" fontId="5" fillId="0" borderId="7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2" borderId="16" xfId="0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vertical="center"/>
    </xf>
    <xf numFmtId="49" fontId="5" fillId="2" borderId="4" xfId="0" applyNumberFormat="1" applyFont="1" applyFill="1" applyBorder="1" applyAlignment="1">
      <alignment vertical="center"/>
    </xf>
    <xf numFmtId="49" fontId="5" fillId="2" borderId="28" xfId="0" applyNumberFormat="1" applyFont="1" applyFill="1" applyBorder="1" applyAlignment="1">
      <alignment vertical="center"/>
    </xf>
    <xf numFmtId="0" fontId="3" fillId="0" borderId="1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wrapText="1"/>
    </xf>
    <xf numFmtId="9" fontId="3" fillId="0" borderId="1" xfId="1" applyFont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9" fontId="5" fillId="2" borderId="4" xfId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left" vertical="center" wrapText="1"/>
    </xf>
    <xf numFmtId="1" fontId="3" fillId="2" borderId="3" xfId="0" applyNumberFormat="1" applyFont="1" applyFill="1" applyBorder="1" applyAlignment="1">
      <alignment horizontal="center" wrapText="1"/>
    </xf>
    <xf numFmtId="9" fontId="3" fillId="2" borderId="8" xfId="1" applyFont="1" applyFill="1" applyBorder="1" applyAlignment="1">
      <alignment horizontal="center" vertical="center" wrapText="1"/>
    </xf>
    <xf numFmtId="2" fontId="0" fillId="2" borderId="0" xfId="0" applyNumberFormat="1" applyFill="1"/>
    <xf numFmtId="0" fontId="9" fillId="0" borderId="3" xfId="0" applyFont="1" applyBorder="1" applyAlignment="1">
      <alignment horizontal="center" wrapText="1"/>
    </xf>
    <xf numFmtId="0" fontId="6" fillId="0" borderId="3" xfId="0" applyFont="1" applyBorder="1"/>
    <xf numFmtId="0" fontId="5" fillId="0" borderId="3" xfId="0" applyFont="1" applyBorder="1"/>
    <xf numFmtId="0" fontId="6" fillId="0" borderId="3" xfId="0" applyFont="1" applyBorder="1" applyAlignment="1">
      <alignment horizontal="center"/>
    </xf>
    <xf numFmtId="0" fontId="0" fillId="0" borderId="3" xfId="0" applyBorder="1"/>
    <xf numFmtId="0" fontId="5" fillId="0" borderId="0" xfId="0" applyFont="1"/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0" borderId="0" xfId="0" applyNumberFormat="1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9"/>
  <sheetViews>
    <sheetView tabSelected="1" topLeftCell="A86" workbookViewId="0">
      <selection activeCell="K4" sqref="K4"/>
    </sheetView>
  </sheetViews>
  <sheetFormatPr defaultRowHeight="15" x14ac:dyDescent="0.25"/>
  <cols>
    <col min="1" max="1" width="9.140625" style="134"/>
    <col min="2" max="2" width="28.28515625" style="135" customWidth="1"/>
    <col min="3" max="3" width="9.42578125" style="28" hidden="1" customWidth="1"/>
    <col min="4" max="4" width="9.42578125" style="28" customWidth="1"/>
    <col min="5" max="7" width="9.42578125" style="28" hidden="1" customWidth="1"/>
    <col min="8" max="15" width="9.42578125" style="29" customWidth="1"/>
    <col min="16" max="16" width="9.140625" style="28" customWidth="1"/>
  </cols>
  <sheetData>
    <row r="1" spans="1:17" x14ac:dyDescent="0.2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7" ht="15.75" thickBot="1" x14ac:dyDescent="0.3">
      <c r="A2" s="2"/>
      <c r="B2" s="48" t="s">
        <v>96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1"/>
      <c r="P2" s="2"/>
    </row>
    <row r="3" spans="1:17" ht="26.25" customHeight="1" x14ac:dyDescent="0.25">
      <c r="A3" s="49" t="s">
        <v>1</v>
      </c>
      <c r="B3" s="50"/>
      <c r="C3" s="51"/>
      <c r="D3" s="43" t="s">
        <v>2</v>
      </c>
      <c r="E3" s="43" t="s">
        <v>3</v>
      </c>
      <c r="F3" s="39" t="s">
        <v>4</v>
      </c>
      <c r="G3" s="41" t="s">
        <v>5</v>
      </c>
      <c r="H3" s="46" t="s">
        <v>4</v>
      </c>
      <c r="I3" s="37" t="s">
        <v>6</v>
      </c>
      <c r="J3" s="37"/>
      <c r="K3" s="37"/>
      <c r="L3" s="37" t="s">
        <v>7</v>
      </c>
      <c r="M3" s="37"/>
      <c r="N3" s="37"/>
      <c r="O3" s="38" t="s">
        <v>8</v>
      </c>
      <c r="P3" s="40" t="s">
        <v>97</v>
      </c>
    </row>
    <row r="4" spans="1:17" ht="121.5" customHeight="1" thickBot="1" x14ac:dyDescent="0.3">
      <c r="A4" s="52"/>
      <c r="B4" s="53"/>
      <c r="C4" s="54"/>
      <c r="D4" s="39"/>
      <c r="E4" s="39"/>
      <c r="F4" s="44"/>
      <c r="G4" s="45"/>
      <c r="H4" s="47"/>
      <c r="I4" s="5" t="s">
        <v>9</v>
      </c>
      <c r="J4" s="5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39"/>
      <c r="P4" s="41"/>
    </row>
    <row r="5" spans="1:17" ht="26.25" thickBot="1" x14ac:dyDescent="0.3">
      <c r="A5" s="55" t="s">
        <v>15</v>
      </c>
      <c r="B5" s="6" t="s">
        <v>16</v>
      </c>
      <c r="C5" s="56">
        <v>4</v>
      </c>
      <c r="D5" s="56" t="s">
        <v>17</v>
      </c>
      <c r="E5" s="56">
        <v>33</v>
      </c>
      <c r="F5" s="56">
        <v>23</v>
      </c>
      <c r="G5" s="57">
        <v>0.69696969696969702</v>
      </c>
      <c r="H5" s="8">
        <v>22</v>
      </c>
      <c r="I5" s="7">
        <v>14</v>
      </c>
      <c r="J5" s="9">
        <f>I5/H5</f>
        <v>0.63636363636363635</v>
      </c>
      <c r="K5" s="7">
        <v>14</v>
      </c>
      <c r="L5" s="7"/>
      <c r="M5" s="7"/>
      <c r="N5" s="7">
        <v>4</v>
      </c>
      <c r="O5" s="7">
        <f>H5-I5-L5-M5-N5</f>
        <v>4</v>
      </c>
      <c r="P5" s="58">
        <f>O5/H5</f>
        <v>0.18181818181818182</v>
      </c>
      <c r="Q5" s="59"/>
    </row>
    <row r="6" spans="1:17" ht="15.75" thickBot="1" x14ac:dyDescent="0.3">
      <c r="A6" s="55" t="s">
        <v>15</v>
      </c>
      <c r="B6" s="60" t="s">
        <v>98</v>
      </c>
      <c r="C6" s="61"/>
      <c r="D6" s="61" t="s">
        <v>19</v>
      </c>
      <c r="E6" s="61"/>
      <c r="F6" s="61"/>
      <c r="G6" s="62"/>
      <c r="H6" s="63">
        <v>1</v>
      </c>
      <c r="I6" s="64">
        <v>1</v>
      </c>
      <c r="J6" s="65">
        <f>H6/I6</f>
        <v>1</v>
      </c>
      <c r="K6" s="64"/>
      <c r="L6" s="64"/>
      <c r="M6" s="64"/>
      <c r="N6" s="64"/>
      <c r="O6" s="7">
        <f t="shared" ref="O6:O9" si="0">H6-I6-L6-M6-N6</f>
        <v>0</v>
      </c>
      <c r="P6" s="58">
        <f t="shared" ref="P6:P69" si="1">O6/H6</f>
        <v>0</v>
      </c>
      <c r="Q6" s="59"/>
    </row>
    <row r="7" spans="1:17" ht="39" customHeight="1" thickBot="1" x14ac:dyDescent="0.3">
      <c r="A7" s="66" t="s">
        <v>15</v>
      </c>
      <c r="B7" s="10" t="s">
        <v>99</v>
      </c>
      <c r="C7" s="67" t="s">
        <v>18</v>
      </c>
      <c r="D7" s="67" t="s">
        <v>19</v>
      </c>
      <c r="E7" s="67">
        <v>23</v>
      </c>
      <c r="F7" s="67">
        <v>20</v>
      </c>
      <c r="G7" s="68">
        <v>0.86956521739130432</v>
      </c>
      <c r="H7" s="12">
        <v>17</v>
      </c>
      <c r="I7" s="11">
        <v>17</v>
      </c>
      <c r="J7" s="13">
        <f>I7/H7</f>
        <v>1</v>
      </c>
      <c r="K7" s="11">
        <v>15</v>
      </c>
      <c r="L7" s="11"/>
      <c r="M7" s="11"/>
      <c r="N7" s="11"/>
      <c r="O7" s="7">
        <f t="shared" si="0"/>
        <v>0</v>
      </c>
      <c r="P7" s="58">
        <f t="shared" si="1"/>
        <v>0</v>
      </c>
      <c r="Q7" s="59"/>
    </row>
    <row r="8" spans="1:17" ht="68.25" customHeight="1" thickBot="1" x14ac:dyDescent="0.3">
      <c r="A8" s="66" t="s">
        <v>20</v>
      </c>
      <c r="B8" s="10" t="s">
        <v>21</v>
      </c>
      <c r="C8" s="67" t="s">
        <v>22</v>
      </c>
      <c r="D8" s="67" t="s">
        <v>19</v>
      </c>
      <c r="E8" s="67">
        <v>55</v>
      </c>
      <c r="F8" s="67">
        <v>20</v>
      </c>
      <c r="G8" s="68">
        <v>0.36363636363636365</v>
      </c>
      <c r="H8" s="12">
        <v>19</v>
      </c>
      <c r="I8" s="11">
        <v>17</v>
      </c>
      <c r="J8" s="13">
        <f t="shared" ref="J8:J71" si="2">I8/H8</f>
        <v>0.89473684210526316</v>
      </c>
      <c r="K8" s="11">
        <v>17</v>
      </c>
      <c r="L8" s="11"/>
      <c r="M8" s="11"/>
      <c r="N8" s="11">
        <v>2</v>
      </c>
      <c r="O8" s="7">
        <f t="shared" si="0"/>
        <v>0</v>
      </c>
      <c r="P8" s="58">
        <f t="shared" si="1"/>
        <v>0</v>
      </c>
      <c r="Q8" s="59"/>
    </row>
    <row r="9" spans="1:17" ht="45" customHeight="1" thickBot="1" x14ac:dyDescent="0.3">
      <c r="A9" s="66" t="s">
        <v>20</v>
      </c>
      <c r="B9" s="10" t="s">
        <v>23</v>
      </c>
      <c r="C9" s="67" t="s">
        <v>24</v>
      </c>
      <c r="D9" s="67" t="s">
        <v>19</v>
      </c>
      <c r="E9" s="11">
        <v>31</v>
      </c>
      <c r="F9" s="67">
        <v>29</v>
      </c>
      <c r="G9" s="68">
        <f>F9/E9</f>
        <v>0.93548387096774188</v>
      </c>
      <c r="H9" s="12">
        <v>23</v>
      </c>
      <c r="I9" s="11">
        <v>20</v>
      </c>
      <c r="J9" s="13">
        <f t="shared" si="2"/>
        <v>0.86956521739130432</v>
      </c>
      <c r="K9" s="11">
        <v>16</v>
      </c>
      <c r="L9" s="11">
        <v>0</v>
      </c>
      <c r="M9" s="11"/>
      <c r="N9" s="11">
        <v>3</v>
      </c>
      <c r="O9" s="7">
        <f t="shared" si="0"/>
        <v>0</v>
      </c>
      <c r="P9" s="58">
        <f t="shared" si="1"/>
        <v>0</v>
      </c>
      <c r="Q9" s="59"/>
    </row>
    <row r="10" spans="1:17" ht="15.75" thickBot="1" x14ac:dyDescent="0.3">
      <c r="A10" s="35" t="s">
        <v>25</v>
      </c>
      <c r="B10" s="36"/>
      <c r="C10" s="69"/>
      <c r="D10" s="69"/>
      <c r="E10" s="69">
        <f>SUM(E5:E9)</f>
        <v>142</v>
      </c>
      <c r="F10" s="69">
        <v>92</v>
      </c>
      <c r="G10" s="70">
        <v>0.8288288288288288</v>
      </c>
      <c r="H10" s="15">
        <f>SUM(H5:H9)</f>
        <v>82</v>
      </c>
      <c r="I10" s="14">
        <f t="shared" ref="I10:N10" si="3">SUM(I5:I9)</f>
        <v>69</v>
      </c>
      <c r="J10" s="16">
        <f t="shared" si="2"/>
        <v>0.84146341463414631</v>
      </c>
      <c r="K10" s="14">
        <f t="shared" si="3"/>
        <v>62</v>
      </c>
      <c r="L10" s="14">
        <f t="shared" si="3"/>
        <v>0</v>
      </c>
      <c r="M10" s="14">
        <f t="shared" si="3"/>
        <v>0</v>
      </c>
      <c r="N10" s="14">
        <f t="shared" si="3"/>
        <v>9</v>
      </c>
      <c r="O10" s="14">
        <f>SUM(O5:O9)</f>
        <v>4</v>
      </c>
      <c r="P10" s="71">
        <f t="shared" si="1"/>
        <v>4.878048780487805E-2</v>
      </c>
      <c r="Q10" s="59"/>
    </row>
    <row r="11" spans="1:17" ht="39.75" thickTop="1" thickBot="1" x14ac:dyDescent="0.3">
      <c r="A11" s="72" t="s">
        <v>26</v>
      </c>
      <c r="B11" s="73" t="s">
        <v>100</v>
      </c>
      <c r="C11" s="56">
        <v>4</v>
      </c>
      <c r="D11" s="56" t="s">
        <v>17</v>
      </c>
      <c r="E11" s="56">
        <v>20</v>
      </c>
      <c r="F11" s="56">
        <v>13</v>
      </c>
      <c r="G11" s="57">
        <v>0.65</v>
      </c>
      <c r="H11" s="8">
        <v>15</v>
      </c>
      <c r="I11" s="7">
        <v>10</v>
      </c>
      <c r="J11" s="9">
        <f t="shared" si="2"/>
        <v>0.66666666666666663</v>
      </c>
      <c r="K11" s="7">
        <v>8</v>
      </c>
      <c r="L11" s="7">
        <v>2</v>
      </c>
      <c r="M11" s="7"/>
      <c r="N11" s="7">
        <v>2</v>
      </c>
      <c r="O11" s="7">
        <f>H11-I11-L11-M11-N11</f>
        <v>1</v>
      </c>
      <c r="P11" s="58">
        <f t="shared" si="1"/>
        <v>6.6666666666666666E-2</v>
      </c>
      <c r="Q11" s="59"/>
    </row>
    <row r="12" spans="1:17" ht="39" thickBot="1" x14ac:dyDescent="0.3">
      <c r="A12" s="74" t="s">
        <v>101</v>
      </c>
      <c r="B12" s="75" t="s">
        <v>102</v>
      </c>
      <c r="C12" s="67">
        <v>4</v>
      </c>
      <c r="D12" s="67" t="s">
        <v>17</v>
      </c>
      <c r="E12" s="67">
        <v>20</v>
      </c>
      <c r="F12" s="67">
        <v>18</v>
      </c>
      <c r="G12" s="68">
        <v>0.9</v>
      </c>
      <c r="H12" s="12">
        <v>14</v>
      </c>
      <c r="I12" s="11">
        <v>6</v>
      </c>
      <c r="J12" s="13">
        <f t="shared" si="2"/>
        <v>0.42857142857142855</v>
      </c>
      <c r="K12" s="11">
        <v>3</v>
      </c>
      <c r="L12" s="11">
        <v>4</v>
      </c>
      <c r="M12" s="11">
        <v>1</v>
      </c>
      <c r="N12" s="11">
        <v>2</v>
      </c>
      <c r="O12" s="7">
        <f t="shared" ref="O12:O16" si="4">H12-I12-L12-M12-N12</f>
        <v>1</v>
      </c>
      <c r="P12" s="58">
        <f t="shared" si="1"/>
        <v>7.1428571428571425E-2</v>
      </c>
      <c r="Q12" s="59"/>
    </row>
    <row r="13" spans="1:17" ht="39" thickBot="1" x14ac:dyDescent="0.3">
      <c r="A13" s="74" t="s">
        <v>27</v>
      </c>
      <c r="B13" s="76" t="s">
        <v>103</v>
      </c>
      <c r="C13" s="67">
        <v>4</v>
      </c>
      <c r="D13" s="67" t="s">
        <v>17</v>
      </c>
      <c r="E13" s="67">
        <v>19</v>
      </c>
      <c r="F13" s="67">
        <v>17</v>
      </c>
      <c r="G13" s="68">
        <v>0.89473684210526316</v>
      </c>
      <c r="H13" s="12">
        <v>18</v>
      </c>
      <c r="I13" s="11">
        <v>9</v>
      </c>
      <c r="J13" s="13">
        <f t="shared" si="2"/>
        <v>0.5</v>
      </c>
      <c r="K13" s="11">
        <v>7</v>
      </c>
      <c r="L13" s="11">
        <v>2</v>
      </c>
      <c r="M13" s="11">
        <v>1</v>
      </c>
      <c r="N13" s="11">
        <v>5</v>
      </c>
      <c r="O13" s="7">
        <f t="shared" si="4"/>
        <v>1</v>
      </c>
      <c r="P13" s="58">
        <f t="shared" si="1"/>
        <v>5.5555555555555552E-2</v>
      </c>
      <c r="Q13" s="59"/>
    </row>
    <row r="14" spans="1:17" ht="64.5" thickBot="1" x14ac:dyDescent="0.3">
      <c r="A14" s="77" t="s">
        <v>28</v>
      </c>
      <c r="B14" s="78" t="s">
        <v>104</v>
      </c>
      <c r="C14" s="67">
        <v>5</v>
      </c>
      <c r="D14" s="67" t="s">
        <v>17</v>
      </c>
      <c r="E14" s="11">
        <v>15</v>
      </c>
      <c r="F14" s="67">
        <v>28</v>
      </c>
      <c r="G14" s="68">
        <v>1.8666666666666667</v>
      </c>
      <c r="H14" s="12">
        <v>14</v>
      </c>
      <c r="I14" s="11">
        <v>11</v>
      </c>
      <c r="J14" s="13">
        <f t="shared" si="2"/>
        <v>0.7857142857142857</v>
      </c>
      <c r="K14" s="11">
        <v>9</v>
      </c>
      <c r="L14" s="11">
        <v>1</v>
      </c>
      <c r="M14" s="11"/>
      <c r="N14" s="11">
        <v>1</v>
      </c>
      <c r="O14" s="7">
        <f t="shared" si="4"/>
        <v>1</v>
      </c>
      <c r="P14" s="58">
        <f t="shared" si="1"/>
        <v>7.1428571428571425E-2</v>
      </c>
      <c r="Q14" s="59"/>
    </row>
    <row r="15" spans="1:17" ht="64.5" thickBot="1" x14ac:dyDescent="0.3">
      <c r="A15" s="77" t="s">
        <v>28</v>
      </c>
      <c r="B15" s="78" t="s">
        <v>29</v>
      </c>
      <c r="C15" s="67">
        <v>2</v>
      </c>
      <c r="D15" s="67" t="s">
        <v>17</v>
      </c>
      <c r="E15" s="67">
        <v>16</v>
      </c>
      <c r="F15" s="67">
        <v>8</v>
      </c>
      <c r="G15" s="68">
        <v>0.5</v>
      </c>
      <c r="H15" s="12">
        <v>1</v>
      </c>
      <c r="I15" s="11"/>
      <c r="J15" s="13">
        <f t="shared" si="2"/>
        <v>0</v>
      </c>
      <c r="K15" s="11"/>
      <c r="L15" s="11"/>
      <c r="M15" s="11"/>
      <c r="N15" s="11">
        <v>1</v>
      </c>
      <c r="O15" s="7">
        <f t="shared" si="4"/>
        <v>0</v>
      </c>
      <c r="P15" s="58">
        <f t="shared" si="1"/>
        <v>0</v>
      </c>
      <c r="Q15" s="59"/>
    </row>
    <row r="16" spans="1:17" ht="64.5" thickBot="1" x14ac:dyDescent="0.3">
      <c r="A16" s="77" t="s">
        <v>30</v>
      </c>
      <c r="B16" s="79" t="s">
        <v>105</v>
      </c>
      <c r="C16" s="67">
        <v>2</v>
      </c>
      <c r="D16" s="67" t="s">
        <v>19</v>
      </c>
      <c r="E16" s="67">
        <v>20</v>
      </c>
      <c r="F16" s="67">
        <v>6</v>
      </c>
      <c r="G16" s="68">
        <v>0.3</v>
      </c>
      <c r="H16" s="12">
        <v>12</v>
      </c>
      <c r="I16" s="11">
        <v>12</v>
      </c>
      <c r="J16" s="13">
        <f t="shared" si="2"/>
        <v>1</v>
      </c>
      <c r="K16" s="11">
        <v>10</v>
      </c>
      <c r="L16" s="11"/>
      <c r="M16" s="11"/>
      <c r="N16" s="11"/>
      <c r="O16" s="7">
        <f t="shared" si="4"/>
        <v>0</v>
      </c>
      <c r="P16" s="58">
        <f t="shared" si="1"/>
        <v>0</v>
      </c>
      <c r="Q16" s="59"/>
    </row>
    <row r="17" spans="1:17" ht="15.75" thickBot="1" x14ac:dyDescent="0.3">
      <c r="A17" s="80" t="s">
        <v>32</v>
      </c>
      <c r="B17" s="81"/>
      <c r="C17" s="69"/>
      <c r="D17" s="69"/>
      <c r="E17" s="69">
        <f>SUM(E11:E16)</f>
        <v>110</v>
      </c>
      <c r="F17" s="69">
        <v>100</v>
      </c>
      <c r="G17" s="82">
        <v>0.75187969924812026</v>
      </c>
      <c r="H17" s="15">
        <f>SUM(H11:H16)</f>
        <v>74</v>
      </c>
      <c r="I17" s="14">
        <f>SUM(I11:I16)</f>
        <v>48</v>
      </c>
      <c r="J17" s="16">
        <f t="shared" si="2"/>
        <v>0.64864864864864868</v>
      </c>
      <c r="K17" s="14">
        <f>SUM(K11:K16)</f>
        <v>37</v>
      </c>
      <c r="L17" s="14">
        <f>SUM(L11:L16)</f>
        <v>9</v>
      </c>
      <c r="M17" s="14">
        <f>SUM(M11:M16)</f>
        <v>2</v>
      </c>
      <c r="N17" s="14">
        <f>SUM(N11:N16)</f>
        <v>11</v>
      </c>
      <c r="O17" s="14">
        <f>SUM(O11:O16)</f>
        <v>4</v>
      </c>
      <c r="P17" s="71">
        <f t="shared" si="1"/>
        <v>5.4054054054054057E-2</v>
      </c>
      <c r="Q17" s="59">
        <f>K17/I17</f>
        <v>0.77083333333333337</v>
      </c>
    </row>
    <row r="18" spans="1:17" ht="51.75" thickBot="1" x14ac:dyDescent="0.3">
      <c r="A18" s="83" t="s">
        <v>28</v>
      </c>
      <c r="B18" s="84" t="s">
        <v>33</v>
      </c>
      <c r="C18" s="56">
        <v>4</v>
      </c>
      <c r="D18" s="56" t="s">
        <v>17</v>
      </c>
      <c r="E18" s="56">
        <v>23</v>
      </c>
      <c r="F18" s="56">
        <v>17</v>
      </c>
      <c r="G18" s="57">
        <v>0.73913043478260865</v>
      </c>
      <c r="H18" s="8">
        <v>18</v>
      </c>
      <c r="I18" s="7">
        <v>16</v>
      </c>
      <c r="J18" s="9">
        <f t="shared" si="2"/>
        <v>0.88888888888888884</v>
      </c>
      <c r="K18" s="7">
        <v>15</v>
      </c>
      <c r="L18" s="7">
        <v>1</v>
      </c>
      <c r="M18" s="7"/>
      <c r="N18" s="7">
        <v>1</v>
      </c>
      <c r="O18" s="7">
        <f>H18-I18-L18-M18-N18</f>
        <v>0</v>
      </c>
      <c r="P18" s="58">
        <f t="shared" si="1"/>
        <v>0</v>
      </c>
      <c r="Q18" s="59"/>
    </row>
    <row r="19" spans="1:17" ht="51.75" thickBot="1" x14ac:dyDescent="0.3">
      <c r="A19" s="83" t="s">
        <v>28</v>
      </c>
      <c r="B19" s="84" t="s">
        <v>106</v>
      </c>
      <c r="C19" s="67">
        <v>5</v>
      </c>
      <c r="D19" s="67" t="s">
        <v>17</v>
      </c>
      <c r="E19" s="67">
        <v>15</v>
      </c>
      <c r="F19" s="67">
        <v>19</v>
      </c>
      <c r="G19" s="68">
        <v>1.2666666666666666</v>
      </c>
      <c r="H19" s="12">
        <v>19</v>
      </c>
      <c r="I19" s="11">
        <v>18</v>
      </c>
      <c r="J19" s="13">
        <f t="shared" si="2"/>
        <v>0.94736842105263153</v>
      </c>
      <c r="K19" s="11">
        <v>16</v>
      </c>
      <c r="L19" s="11">
        <v>1</v>
      </c>
      <c r="M19" s="11"/>
      <c r="N19" s="11"/>
      <c r="O19" s="7">
        <f t="shared" ref="O19:O21" si="5">H19-I19-L19-M19-N19</f>
        <v>0</v>
      </c>
      <c r="P19" s="58">
        <f t="shared" si="1"/>
        <v>0</v>
      </c>
      <c r="Q19" s="59"/>
    </row>
    <row r="20" spans="1:17" ht="64.5" thickBot="1" x14ac:dyDescent="0.3">
      <c r="A20" s="83" t="s">
        <v>30</v>
      </c>
      <c r="B20" s="79" t="s">
        <v>34</v>
      </c>
      <c r="C20" s="67">
        <v>5</v>
      </c>
      <c r="D20" s="85" t="s">
        <v>19</v>
      </c>
      <c r="E20" s="67">
        <v>15</v>
      </c>
      <c r="F20" s="67">
        <v>2</v>
      </c>
      <c r="G20" s="68">
        <v>0.13333333333333333</v>
      </c>
      <c r="H20" s="12">
        <v>8</v>
      </c>
      <c r="I20" s="11">
        <v>8</v>
      </c>
      <c r="J20" s="13">
        <f t="shared" si="2"/>
        <v>1</v>
      </c>
      <c r="K20" s="11">
        <v>8</v>
      </c>
      <c r="L20" s="11"/>
      <c r="M20" s="11"/>
      <c r="N20" s="11"/>
      <c r="O20" s="7">
        <f t="shared" si="5"/>
        <v>0</v>
      </c>
      <c r="P20" s="58">
        <f t="shared" si="1"/>
        <v>0</v>
      </c>
      <c r="Q20" s="59"/>
    </row>
    <row r="21" spans="1:17" ht="64.5" thickBot="1" x14ac:dyDescent="0.3">
      <c r="A21" s="86" t="s">
        <v>30</v>
      </c>
      <c r="B21" s="87" t="s">
        <v>35</v>
      </c>
      <c r="C21" s="67" t="s">
        <v>22</v>
      </c>
      <c r="D21" s="85" t="s">
        <v>19</v>
      </c>
      <c r="E21" s="67">
        <v>12</v>
      </c>
      <c r="F21" s="67">
        <v>7</v>
      </c>
      <c r="G21" s="68">
        <v>0.58333333333333337</v>
      </c>
      <c r="H21" s="12">
        <v>11</v>
      </c>
      <c r="I21" s="11">
        <v>10</v>
      </c>
      <c r="J21" s="13">
        <f t="shared" si="2"/>
        <v>0.90909090909090906</v>
      </c>
      <c r="K21" s="11">
        <v>10</v>
      </c>
      <c r="L21" s="11"/>
      <c r="M21" s="11"/>
      <c r="N21" s="11">
        <v>1</v>
      </c>
      <c r="O21" s="7">
        <f t="shared" si="5"/>
        <v>0</v>
      </c>
      <c r="P21" s="58">
        <f t="shared" si="1"/>
        <v>0</v>
      </c>
      <c r="Q21" s="59"/>
    </row>
    <row r="22" spans="1:17" ht="16.5" thickTop="1" thickBot="1" x14ac:dyDescent="0.3">
      <c r="A22" s="80" t="s">
        <v>36</v>
      </c>
      <c r="B22" s="81"/>
      <c r="C22" s="69"/>
      <c r="D22" s="69"/>
      <c r="E22" s="69">
        <f>SUM(E18:E21)</f>
        <v>65</v>
      </c>
      <c r="F22" s="69">
        <v>48</v>
      </c>
      <c r="G22" s="82">
        <v>0.68571428571428572</v>
      </c>
      <c r="H22" s="15">
        <f>SUM(H18:H21)</f>
        <v>56</v>
      </c>
      <c r="I22" s="14">
        <f>SUM(I18:I21)</f>
        <v>52</v>
      </c>
      <c r="J22" s="16">
        <f t="shared" si="2"/>
        <v>0.9285714285714286</v>
      </c>
      <c r="K22" s="14">
        <f>SUM(K18:K21)</f>
        <v>49</v>
      </c>
      <c r="L22" s="14">
        <f>SUM(L18:L21)</f>
        <v>2</v>
      </c>
      <c r="M22" s="14">
        <f>SUM(M18:M21)</f>
        <v>0</v>
      </c>
      <c r="N22" s="14">
        <f>SUM(N18:N21)</f>
        <v>2</v>
      </c>
      <c r="O22" s="14">
        <f>SUM(O18:O21)</f>
        <v>0</v>
      </c>
      <c r="P22" s="58">
        <f t="shared" si="1"/>
        <v>0</v>
      </c>
      <c r="Q22" s="59">
        <f>K22/I22</f>
        <v>0.94230769230769229</v>
      </c>
    </row>
    <row r="23" spans="1:17" ht="65.25" thickTop="1" thickBot="1" x14ac:dyDescent="0.3">
      <c r="A23" s="88" t="s">
        <v>28</v>
      </c>
      <c r="B23" s="89" t="s">
        <v>37</v>
      </c>
      <c r="C23" s="56">
        <v>5</v>
      </c>
      <c r="D23" s="56" t="s">
        <v>17</v>
      </c>
      <c r="E23" s="56">
        <v>18</v>
      </c>
      <c r="F23" s="56">
        <v>16</v>
      </c>
      <c r="G23" s="57">
        <v>0.88888888888888884</v>
      </c>
      <c r="H23" s="8">
        <v>19</v>
      </c>
      <c r="I23" s="7">
        <v>17</v>
      </c>
      <c r="J23" s="9">
        <f t="shared" si="2"/>
        <v>0.89473684210526316</v>
      </c>
      <c r="K23" s="7">
        <v>17</v>
      </c>
      <c r="L23" s="7"/>
      <c r="M23" s="7"/>
      <c r="N23" s="7">
        <v>2</v>
      </c>
      <c r="O23" s="7">
        <f>H23-I23-L23-M23-N23</f>
        <v>0</v>
      </c>
      <c r="P23" s="58">
        <f t="shared" si="1"/>
        <v>0</v>
      </c>
      <c r="Q23" s="59"/>
    </row>
    <row r="24" spans="1:17" ht="90" thickBot="1" x14ac:dyDescent="0.3">
      <c r="A24" s="90" t="s">
        <v>28</v>
      </c>
      <c r="B24" s="91" t="s">
        <v>107</v>
      </c>
      <c r="C24" s="67">
        <v>5</v>
      </c>
      <c r="D24" s="67" t="s">
        <v>17</v>
      </c>
      <c r="E24" s="67">
        <v>21</v>
      </c>
      <c r="F24" s="67">
        <v>12</v>
      </c>
      <c r="G24" s="68">
        <v>0.5714285714285714</v>
      </c>
      <c r="H24" s="12">
        <v>18</v>
      </c>
      <c r="I24" s="11">
        <v>16</v>
      </c>
      <c r="J24" s="13">
        <f t="shared" si="2"/>
        <v>0.88888888888888884</v>
      </c>
      <c r="K24" s="11">
        <v>16</v>
      </c>
      <c r="L24" s="11">
        <v>1</v>
      </c>
      <c r="M24" s="11"/>
      <c r="N24" s="11">
        <v>1</v>
      </c>
      <c r="O24" s="7">
        <f t="shared" ref="O24:O29" si="6">H24-I24-L24-M24-N24</f>
        <v>0</v>
      </c>
      <c r="P24" s="58">
        <f t="shared" si="1"/>
        <v>0</v>
      </c>
      <c r="Q24" s="59"/>
    </row>
    <row r="25" spans="1:17" ht="51.75" thickBot="1" x14ac:dyDescent="0.3">
      <c r="A25" s="90" t="s">
        <v>28</v>
      </c>
      <c r="B25" s="91" t="s">
        <v>38</v>
      </c>
      <c r="C25" s="67">
        <v>5</v>
      </c>
      <c r="D25" s="67" t="s">
        <v>17</v>
      </c>
      <c r="E25" s="67">
        <v>22</v>
      </c>
      <c r="F25" s="67">
        <v>17</v>
      </c>
      <c r="G25" s="68">
        <v>0.77272727272727271</v>
      </c>
      <c r="H25" s="12">
        <v>14</v>
      </c>
      <c r="I25" s="11">
        <v>13</v>
      </c>
      <c r="J25" s="13">
        <f t="shared" si="2"/>
        <v>0.9285714285714286</v>
      </c>
      <c r="K25" s="11">
        <v>10</v>
      </c>
      <c r="L25" s="11"/>
      <c r="M25" s="11"/>
      <c r="N25" s="11">
        <v>1</v>
      </c>
      <c r="O25" s="7">
        <f t="shared" si="6"/>
        <v>0</v>
      </c>
      <c r="P25" s="58">
        <f t="shared" si="1"/>
        <v>0</v>
      </c>
      <c r="Q25" s="59"/>
    </row>
    <row r="26" spans="1:17" ht="51.75" thickBot="1" x14ac:dyDescent="0.3">
      <c r="A26" s="90" t="s">
        <v>28</v>
      </c>
      <c r="B26" s="91" t="s">
        <v>38</v>
      </c>
      <c r="C26" s="67">
        <v>6</v>
      </c>
      <c r="D26" s="3" t="s">
        <v>19</v>
      </c>
      <c r="E26" s="11">
        <v>29</v>
      </c>
      <c r="F26" s="67">
        <v>13</v>
      </c>
      <c r="G26" s="68">
        <f>F26/E26</f>
        <v>0.44827586206896552</v>
      </c>
      <c r="H26" s="12">
        <v>21</v>
      </c>
      <c r="I26" s="11">
        <v>18</v>
      </c>
      <c r="J26" s="13">
        <f t="shared" si="2"/>
        <v>0.8571428571428571</v>
      </c>
      <c r="K26" s="11">
        <v>14</v>
      </c>
      <c r="L26" s="11"/>
      <c r="M26" s="11"/>
      <c r="N26" s="11">
        <v>3</v>
      </c>
      <c r="O26" s="7">
        <f t="shared" si="6"/>
        <v>0</v>
      </c>
      <c r="P26" s="58">
        <f t="shared" si="1"/>
        <v>0</v>
      </c>
      <c r="Q26" s="59"/>
    </row>
    <row r="27" spans="1:17" ht="39" thickBot="1" x14ac:dyDescent="0.3">
      <c r="A27" s="92" t="s">
        <v>39</v>
      </c>
      <c r="B27" s="93" t="s">
        <v>108</v>
      </c>
      <c r="C27" s="67">
        <v>4</v>
      </c>
      <c r="D27" s="67" t="s">
        <v>17</v>
      </c>
      <c r="E27" s="67">
        <v>11</v>
      </c>
      <c r="F27" s="67">
        <v>8</v>
      </c>
      <c r="G27" s="68">
        <v>0.72727272727272729</v>
      </c>
      <c r="H27" s="12">
        <v>10</v>
      </c>
      <c r="I27" s="11">
        <v>9</v>
      </c>
      <c r="J27" s="13">
        <f t="shared" si="2"/>
        <v>0.9</v>
      </c>
      <c r="K27" s="11">
        <v>6</v>
      </c>
      <c r="L27" s="11">
        <v>1</v>
      </c>
      <c r="M27" s="11"/>
      <c r="N27" s="11"/>
      <c r="O27" s="7">
        <f t="shared" si="6"/>
        <v>0</v>
      </c>
      <c r="P27" s="58">
        <f t="shared" si="1"/>
        <v>0</v>
      </c>
      <c r="Q27" s="59"/>
    </row>
    <row r="28" spans="1:17" ht="51.75" thickBot="1" x14ac:dyDescent="0.3">
      <c r="A28" s="92" t="s">
        <v>30</v>
      </c>
      <c r="B28" s="94" t="s">
        <v>109</v>
      </c>
      <c r="C28" s="67" t="s">
        <v>22</v>
      </c>
      <c r="D28" s="67" t="s">
        <v>19</v>
      </c>
      <c r="E28" s="67">
        <v>4</v>
      </c>
      <c r="F28" s="67">
        <v>3</v>
      </c>
      <c r="G28" s="68">
        <v>0.75</v>
      </c>
      <c r="H28" s="12">
        <v>7</v>
      </c>
      <c r="I28" s="11">
        <v>7</v>
      </c>
      <c r="J28" s="13">
        <f t="shared" si="2"/>
        <v>1</v>
      </c>
      <c r="K28" s="11">
        <v>6</v>
      </c>
      <c r="L28" s="11"/>
      <c r="M28" s="11"/>
      <c r="N28" s="11"/>
      <c r="O28" s="7">
        <f t="shared" si="6"/>
        <v>0</v>
      </c>
      <c r="P28" s="58">
        <f t="shared" si="1"/>
        <v>0</v>
      </c>
      <c r="Q28" s="59"/>
    </row>
    <row r="29" spans="1:17" ht="51.75" thickBot="1" x14ac:dyDescent="0.3">
      <c r="A29" s="92" t="s">
        <v>30</v>
      </c>
      <c r="B29" s="94" t="s">
        <v>40</v>
      </c>
      <c r="C29" s="67" t="s">
        <v>22</v>
      </c>
      <c r="D29" s="67" t="s">
        <v>19</v>
      </c>
      <c r="E29" s="67">
        <v>3</v>
      </c>
      <c r="F29" s="67">
        <v>1</v>
      </c>
      <c r="G29" s="68">
        <v>0.33333333333333331</v>
      </c>
      <c r="H29" s="12">
        <v>6</v>
      </c>
      <c r="I29" s="11">
        <v>6</v>
      </c>
      <c r="J29" s="13">
        <f t="shared" si="2"/>
        <v>1</v>
      </c>
      <c r="K29" s="11">
        <v>4</v>
      </c>
      <c r="L29" s="11"/>
      <c r="M29" s="11"/>
      <c r="N29" s="11"/>
      <c r="O29" s="7">
        <f t="shared" si="6"/>
        <v>0</v>
      </c>
      <c r="P29" s="58">
        <f t="shared" si="1"/>
        <v>0</v>
      </c>
      <c r="Q29" s="59"/>
    </row>
    <row r="30" spans="1:17" ht="15.75" thickBot="1" x14ac:dyDescent="0.3">
      <c r="A30" s="80" t="s">
        <v>41</v>
      </c>
      <c r="B30" s="81"/>
      <c r="C30" s="69"/>
      <c r="D30" s="69"/>
      <c r="E30" s="69">
        <f>SUM(E23:E29)</f>
        <v>108</v>
      </c>
      <c r="F30" s="69">
        <v>70</v>
      </c>
      <c r="G30" s="82">
        <v>0.88607594936708856</v>
      </c>
      <c r="H30" s="15">
        <f>SUM(H23:H29)</f>
        <v>95</v>
      </c>
      <c r="I30" s="14">
        <f>SUM(I23:I29)</f>
        <v>86</v>
      </c>
      <c r="J30" s="16">
        <f t="shared" si="2"/>
        <v>0.90526315789473688</v>
      </c>
      <c r="K30" s="14">
        <f>SUM(K23:K29)</f>
        <v>73</v>
      </c>
      <c r="L30" s="14">
        <f>SUM(L23:L29)</f>
        <v>2</v>
      </c>
      <c r="M30" s="14">
        <f>SUM(M23:M29)</f>
        <v>0</v>
      </c>
      <c r="N30" s="14">
        <f>SUM(N23:N29)</f>
        <v>7</v>
      </c>
      <c r="O30" s="14">
        <f>SUM(O23:O29)</f>
        <v>0</v>
      </c>
      <c r="P30" s="71">
        <f t="shared" si="1"/>
        <v>0</v>
      </c>
      <c r="Q30" s="59"/>
    </row>
    <row r="31" spans="1:17" ht="52.5" thickTop="1" thickBot="1" x14ac:dyDescent="0.3">
      <c r="A31" s="95" t="s">
        <v>110</v>
      </c>
      <c r="B31" s="96" t="s">
        <v>111</v>
      </c>
      <c r="C31" s="56">
        <v>4</v>
      </c>
      <c r="D31" s="4" t="s">
        <v>19</v>
      </c>
      <c r="E31" s="56">
        <v>25</v>
      </c>
      <c r="F31" s="56">
        <v>15</v>
      </c>
      <c r="G31" s="57">
        <v>0.6</v>
      </c>
      <c r="H31" s="8">
        <v>24</v>
      </c>
      <c r="I31" s="7">
        <v>21</v>
      </c>
      <c r="J31" s="9">
        <f t="shared" si="2"/>
        <v>0.875</v>
      </c>
      <c r="K31" s="7">
        <v>8</v>
      </c>
      <c r="L31" s="7"/>
      <c r="M31" s="7"/>
      <c r="N31" s="7">
        <v>2</v>
      </c>
      <c r="O31" s="7">
        <f t="shared" ref="O31:O41" si="7">H31-I31-L31-M31-N31</f>
        <v>1</v>
      </c>
      <c r="P31" s="58">
        <f t="shared" si="1"/>
        <v>4.1666666666666664E-2</v>
      </c>
      <c r="Q31" s="59"/>
    </row>
    <row r="32" spans="1:17" ht="51.75" thickBot="1" x14ac:dyDescent="0.3">
      <c r="A32" s="97" t="s">
        <v>110</v>
      </c>
      <c r="B32" s="75" t="s">
        <v>111</v>
      </c>
      <c r="C32" s="61"/>
      <c r="D32" s="61" t="s">
        <v>17</v>
      </c>
      <c r="E32" s="61"/>
      <c r="F32" s="61"/>
      <c r="G32" s="62"/>
      <c r="H32" s="63">
        <v>15</v>
      </c>
      <c r="I32" s="64">
        <v>11</v>
      </c>
      <c r="J32" s="65">
        <f t="shared" si="2"/>
        <v>0.73333333333333328</v>
      </c>
      <c r="K32" s="64">
        <v>5</v>
      </c>
      <c r="L32" s="64">
        <v>2</v>
      </c>
      <c r="M32" s="64">
        <v>1</v>
      </c>
      <c r="N32" s="64">
        <v>1</v>
      </c>
      <c r="O32" s="7">
        <f t="shared" si="7"/>
        <v>0</v>
      </c>
      <c r="P32" s="58">
        <f t="shared" si="1"/>
        <v>0</v>
      </c>
      <c r="Q32" s="59"/>
    </row>
    <row r="33" spans="1:17" ht="51.75" thickBot="1" x14ac:dyDescent="0.3">
      <c r="A33" s="90" t="s">
        <v>28</v>
      </c>
      <c r="B33" s="91" t="s">
        <v>42</v>
      </c>
      <c r="C33" s="61"/>
      <c r="D33" s="61" t="s">
        <v>17</v>
      </c>
      <c r="E33" s="61"/>
      <c r="F33" s="61"/>
      <c r="G33" s="62"/>
      <c r="H33" s="63">
        <v>16</v>
      </c>
      <c r="I33" s="64">
        <v>12</v>
      </c>
      <c r="J33" s="65">
        <f t="shared" si="2"/>
        <v>0.75</v>
      </c>
      <c r="K33" s="64">
        <v>9</v>
      </c>
      <c r="L33" s="64">
        <v>2</v>
      </c>
      <c r="M33" s="64"/>
      <c r="N33" s="64">
        <v>1</v>
      </c>
      <c r="O33" s="7">
        <f t="shared" si="7"/>
        <v>1</v>
      </c>
      <c r="P33" s="58">
        <f t="shared" si="1"/>
        <v>6.25E-2</v>
      </c>
      <c r="Q33" s="59"/>
    </row>
    <row r="34" spans="1:17" ht="26.25" thickBot="1" x14ac:dyDescent="0.3">
      <c r="A34" s="92" t="s">
        <v>112</v>
      </c>
      <c r="B34" s="84" t="s">
        <v>113</v>
      </c>
      <c r="C34" s="61"/>
      <c r="D34" s="61" t="s">
        <v>17</v>
      </c>
      <c r="E34" s="61"/>
      <c r="F34" s="61"/>
      <c r="G34" s="62"/>
      <c r="H34" s="63">
        <v>10</v>
      </c>
      <c r="I34" s="64">
        <v>5</v>
      </c>
      <c r="J34" s="65">
        <f t="shared" si="2"/>
        <v>0.5</v>
      </c>
      <c r="K34" s="64">
        <v>5</v>
      </c>
      <c r="L34" s="64">
        <v>3</v>
      </c>
      <c r="M34" s="64"/>
      <c r="N34" s="64">
        <v>1</v>
      </c>
      <c r="O34" s="7">
        <f t="shared" si="7"/>
        <v>1</v>
      </c>
      <c r="P34" s="58">
        <f t="shared" si="1"/>
        <v>0.1</v>
      </c>
      <c r="Q34" s="59"/>
    </row>
    <row r="35" spans="1:17" ht="51.75" thickBot="1" x14ac:dyDescent="0.3">
      <c r="A35" s="92" t="s">
        <v>43</v>
      </c>
      <c r="B35" s="84" t="s">
        <v>44</v>
      </c>
      <c r="C35" s="61"/>
      <c r="D35" s="61" t="s">
        <v>19</v>
      </c>
      <c r="E35" s="61"/>
      <c r="F35" s="61"/>
      <c r="G35" s="62"/>
      <c r="H35" s="63">
        <v>18</v>
      </c>
      <c r="I35" s="64">
        <v>15</v>
      </c>
      <c r="J35" s="65">
        <f t="shared" si="2"/>
        <v>0.83333333333333337</v>
      </c>
      <c r="K35" s="64">
        <v>12</v>
      </c>
      <c r="L35" s="64">
        <v>1</v>
      </c>
      <c r="M35" s="64"/>
      <c r="N35" s="64">
        <v>2</v>
      </c>
      <c r="O35" s="7">
        <f t="shared" si="7"/>
        <v>0</v>
      </c>
      <c r="P35" s="58">
        <f t="shared" si="1"/>
        <v>0</v>
      </c>
      <c r="Q35" s="59"/>
    </row>
    <row r="36" spans="1:17" ht="51.75" thickBot="1" x14ac:dyDescent="0.3">
      <c r="A36" s="92" t="s">
        <v>43</v>
      </c>
      <c r="B36" s="84" t="s">
        <v>45</v>
      </c>
      <c r="C36" s="61"/>
      <c r="D36" s="61" t="s">
        <v>19</v>
      </c>
      <c r="E36" s="61"/>
      <c r="F36" s="61"/>
      <c r="G36" s="62"/>
      <c r="H36" s="63">
        <v>3</v>
      </c>
      <c r="I36" s="64">
        <v>3</v>
      </c>
      <c r="J36" s="65">
        <f t="shared" si="2"/>
        <v>1</v>
      </c>
      <c r="K36" s="64">
        <v>3</v>
      </c>
      <c r="L36" s="64"/>
      <c r="M36" s="64"/>
      <c r="N36" s="64"/>
      <c r="O36" s="7">
        <f t="shared" si="7"/>
        <v>0</v>
      </c>
      <c r="P36" s="58">
        <f t="shared" si="1"/>
        <v>0</v>
      </c>
      <c r="Q36" s="59"/>
    </row>
    <row r="37" spans="1:17" ht="64.5" thickBot="1" x14ac:dyDescent="0.3">
      <c r="A37" s="92" t="s">
        <v>30</v>
      </c>
      <c r="B37" s="98" t="s">
        <v>114</v>
      </c>
      <c r="C37" s="61"/>
      <c r="D37" s="64" t="s">
        <v>17</v>
      </c>
      <c r="E37" s="61"/>
      <c r="F37" s="61"/>
      <c r="G37" s="62"/>
      <c r="H37" s="63">
        <v>7</v>
      </c>
      <c r="I37" s="64">
        <v>4</v>
      </c>
      <c r="J37" s="65">
        <f t="shared" si="2"/>
        <v>0.5714285714285714</v>
      </c>
      <c r="K37" s="64">
        <v>4</v>
      </c>
      <c r="L37" s="64"/>
      <c r="M37" s="64">
        <v>1</v>
      </c>
      <c r="N37" s="64">
        <v>1</v>
      </c>
      <c r="O37" s="7">
        <f t="shared" si="7"/>
        <v>1</v>
      </c>
      <c r="P37" s="58">
        <f t="shared" si="1"/>
        <v>0.14285714285714285</v>
      </c>
      <c r="Q37" s="59"/>
    </row>
    <row r="38" spans="1:17" ht="77.25" thickBot="1" x14ac:dyDescent="0.3">
      <c r="A38" s="92" t="s">
        <v>30</v>
      </c>
      <c r="B38" s="99" t="s">
        <v>47</v>
      </c>
      <c r="C38" s="61"/>
      <c r="D38" s="64" t="s">
        <v>19</v>
      </c>
      <c r="E38" s="61"/>
      <c r="F38" s="61"/>
      <c r="G38" s="62"/>
      <c r="H38" s="63">
        <v>1</v>
      </c>
      <c r="I38" s="64">
        <v>1</v>
      </c>
      <c r="J38" s="65">
        <f t="shared" si="2"/>
        <v>1</v>
      </c>
      <c r="K38" s="64">
        <v>1</v>
      </c>
      <c r="L38" s="64"/>
      <c r="M38" s="64"/>
      <c r="N38" s="64"/>
      <c r="O38" s="7">
        <f t="shared" si="7"/>
        <v>0</v>
      </c>
      <c r="P38" s="58">
        <f t="shared" si="1"/>
        <v>0</v>
      </c>
      <c r="Q38" s="59"/>
    </row>
    <row r="39" spans="1:17" ht="26.25" thickBot="1" x14ac:dyDescent="0.3">
      <c r="A39" s="90" t="s">
        <v>48</v>
      </c>
      <c r="B39" s="100" t="s">
        <v>49</v>
      </c>
      <c r="C39" s="61"/>
      <c r="D39" s="64" t="s">
        <v>19</v>
      </c>
      <c r="E39" s="61"/>
      <c r="F39" s="61"/>
      <c r="G39" s="62"/>
      <c r="H39" s="63">
        <v>8</v>
      </c>
      <c r="I39" s="64">
        <v>8</v>
      </c>
      <c r="J39" s="65">
        <f t="shared" si="2"/>
        <v>1</v>
      </c>
      <c r="K39" s="64">
        <v>6</v>
      </c>
      <c r="L39" s="64"/>
      <c r="M39" s="64"/>
      <c r="N39" s="64"/>
      <c r="O39" s="7">
        <f t="shared" si="7"/>
        <v>0</v>
      </c>
      <c r="P39" s="58">
        <f t="shared" si="1"/>
        <v>0</v>
      </c>
      <c r="Q39" s="59"/>
    </row>
    <row r="40" spans="1:17" ht="26.25" thickBot="1" x14ac:dyDescent="0.3">
      <c r="A40" s="90" t="s">
        <v>48</v>
      </c>
      <c r="B40" s="100" t="s">
        <v>49</v>
      </c>
      <c r="C40" s="67">
        <v>5</v>
      </c>
      <c r="D40" s="11" t="s">
        <v>19</v>
      </c>
      <c r="E40" s="11">
        <v>16</v>
      </c>
      <c r="F40" s="67">
        <v>15</v>
      </c>
      <c r="G40" s="68">
        <f>F40/E40</f>
        <v>0.9375</v>
      </c>
      <c r="H40" s="12">
        <v>1</v>
      </c>
      <c r="I40" s="11">
        <v>1</v>
      </c>
      <c r="J40" s="13">
        <f t="shared" si="2"/>
        <v>1</v>
      </c>
      <c r="K40" s="11">
        <v>1</v>
      </c>
      <c r="L40" s="11"/>
      <c r="M40" s="11"/>
      <c r="N40" s="11"/>
      <c r="O40" s="7">
        <f t="shared" si="7"/>
        <v>0</v>
      </c>
      <c r="P40" s="58">
        <f t="shared" si="1"/>
        <v>0</v>
      </c>
      <c r="Q40" s="59"/>
    </row>
    <row r="41" spans="1:17" ht="77.25" thickBot="1" x14ac:dyDescent="0.3">
      <c r="A41" s="92" t="s">
        <v>50</v>
      </c>
      <c r="B41" s="79" t="s">
        <v>51</v>
      </c>
      <c r="C41" s="67">
        <v>4</v>
      </c>
      <c r="D41" s="11" t="s">
        <v>19</v>
      </c>
      <c r="E41" s="67">
        <v>20</v>
      </c>
      <c r="F41" s="67">
        <v>15</v>
      </c>
      <c r="G41" s="68">
        <v>0.75</v>
      </c>
      <c r="H41" s="12">
        <v>9</v>
      </c>
      <c r="I41" s="11">
        <v>9</v>
      </c>
      <c r="J41" s="13">
        <f t="shared" si="2"/>
        <v>1</v>
      </c>
      <c r="K41" s="11">
        <v>9</v>
      </c>
      <c r="L41" s="11"/>
      <c r="M41" s="11"/>
      <c r="N41" s="11"/>
      <c r="O41" s="7">
        <f t="shared" si="7"/>
        <v>0</v>
      </c>
      <c r="P41" s="58">
        <f t="shared" si="1"/>
        <v>0</v>
      </c>
      <c r="Q41" s="59"/>
    </row>
    <row r="42" spans="1:17" ht="17.25" customHeight="1" thickBot="1" x14ac:dyDescent="0.3">
      <c r="A42" s="90"/>
      <c r="B42" s="101" t="s">
        <v>52</v>
      </c>
      <c r="C42" s="69"/>
      <c r="D42" s="69"/>
      <c r="E42" s="69">
        <f>SUM(E31:E41)</f>
        <v>61</v>
      </c>
      <c r="F42" s="69">
        <v>73</v>
      </c>
      <c r="G42" s="82">
        <v>0.72277227722772275</v>
      </c>
      <c r="H42" s="15">
        <f>SUM(H31:H41)</f>
        <v>112</v>
      </c>
      <c r="I42" s="14">
        <f>SUM(I31:I41)</f>
        <v>90</v>
      </c>
      <c r="J42" s="16">
        <f t="shared" si="2"/>
        <v>0.8035714285714286</v>
      </c>
      <c r="K42" s="14">
        <f>SUM(K31:K41)</f>
        <v>63</v>
      </c>
      <c r="L42" s="14">
        <f>SUM(L31:L41)</f>
        <v>8</v>
      </c>
      <c r="M42" s="14">
        <f>SUM(M31:M41)</f>
        <v>2</v>
      </c>
      <c r="N42" s="14">
        <f>SUM(N31:N41)</f>
        <v>8</v>
      </c>
      <c r="O42" s="14">
        <f>SUM(O31:O41)</f>
        <v>4</v>
      </c>
      <c r="P42" s="71">
        <f t="shared" si="1"/>
        <v>3.5714285714285712E-2</v>
      </c>
      <c r="Q42" s="59">
        <f>K42/I42</f>
        <v>0.7</v>
      </c>
    </row>
    <row r="43" spans="1:17" ht="39.75" thickTop="1" thickBot="1" x14ac:dyDescent="0.3">
      <c r="A43" s="102" t="s">
        <v>53</v>
      </c>
      <c r="B43" s="89" t="s">
        <v>115</v>
      </c>
      <c r="C43" s="56" t="s">
        <v>46</v>
      </c>
      <c r="D43" s="7" t="s">
        <v>19</v>
      </c>
      <c r="E43" s="56">
        <v>25</v>
      </c>
      <c r="F43" s="56">
        <v>18</v>
      </c>
      <c r="G43" s="57">
        <v>0.72</v>
      </c>
      <c r="H43" s="8">
        <v>17</v>
      </c>
      <c r="I43" s="7">
        <v>17</v>
      </c>
      <c r="J43" s="9">
        <f t="shared" si="2"/>
        <v>1</v>
      </c>
      <c r="K43" s="7">
        <v>17</v>
      </c>
      <c r="L43" s="7"/>
      <c r="M43" s="7"/>
      <c r="N43" s="7"/>
      <c r="O43" s="7">
        <f>H43-I43-L43-M43-N43</f>
        <v>0</v>
      </c>
      <c r="P43" s="58">
        <f t="shared" si="1"/>
        <v>0</v>
      </c>
      <c r="Q43" s="59"/>
    </row>
    <row r="44" spans="1:17" ht="39" thickBot="1" x14ac:dyDescent="0.3">
      <c r="A44" s="83" t="s">
        <v>53</v>
      </c>
      <c r="B44" s="84" t="s">
        <v>54</v>
      </c>
      <c r="C44" s="67">
        <v>4</v>
      </c>
      <c r="D44" s="7" t="s">
        <v>19</v>
      </c>
      <c r="E44" s="67">
        <v>19</v>
      </c>
      <c r="F44" s="67">
        <v>13</v>
      </c>
      <c r="G44" s="68">
        <v>0.68421052631578949</v>
      </c>
      <c r="H44" s="12">
        <v>11</v>
      </c>
      <c r="I44" s="11">
        <v>7</v>
      </c>
      <c r="J44" s="13">
        <f t="shared" si="2"/>
        <v>0.63636363636363635</v>
      </c>
      <c r="K44" s="11">
        <v>7</v>
      </c>
      <c r="L44" s="11"/>
      <c r="M44" s="11"/>
      <c r="N44" s="11">
        <v>4</v>
      </c>
      <c r="O44" s="7">
        <f t="shared" ref="O44:O52" si="8">H44-I44-L44-M44-N44</f>
        <v>0</v>
      </c>
      <c r="P44" s="58">
        <f t="shared" si="1"/>
        <v>0</v>
      </c>
      <c r="Q44" s="59"/>
    </row>
    <row r="45" spans="1:17" ht="90" thickBot="1" x14ac:dyDescent="0.3">
      <c r="A45" s="103" t="s">
        <v>116</v>
      </c>
      <c r="B45" s="98" t="s">
        <v>117</v>
      </c>
      <c r="C45" s="67">
        <v>5</v>
      </c>
      <c r="D45" s="11" t="s">
        <v>17</v>
      </c>
      <c r="E45" s="67">
        <v>32</v>
      </c>
      <c r="F45" s="67">
        <v>27</v>
      </c>
      <c r="G45" s="68">
        <v>0.84375</v>
      </c>
      <c r="H45" s="12">
        <v>20</v>
      </c>
      <c r="I45" s="11">
        <v>17</v>
      </c>
      <c r="J45" s="13">
        <f t="shared" si="2"/>
        <v>0.85</v>
      </c>
      <c r="K45" s="11">
        <v>13</v>
      </c>
      <c r="L45" s="11">
        <v>1</v>
      </c>
      <c r="M45" s="11"/>
      <c r="N45" s="11">
        <v>2</v>
      </c>
      <c r="O45" s="7">
        <f t="shared" si="8"/>
        <v>0</v>
      </c>
      <c r="P45" s="58">
        <f t="shared" si="1"/>
        <v>0</v>
      </c>
      <c r="Q45" s="59"/>
    </row>
    <row r="46" spans="1:17" ht="90" thickBot="1" x14ac:dyDescent="0.3">
      <c r="A46" s="103" t="s">
        <v>116</v>
      </c>
      <c r="B46" s="98" t="s">
        <v>117</v>
      </c>
      <c r="C46" s="67">
        <v>4</v>
      </c>
      <c r="D46" s="11" t="s">
        <v>19</v>
      </c>
      <c r="E46" s="67">
        <v>17</v>
      </c>
      <c r="F46" s="67">
        <v>14</v>
      </c>
      <c r="G46" s="68">
        <v>0.82352941176470584</v>
      </c>
      <c r="H46" s="12">
        <v>27</v>
      </c>
      <c r="I46" s="11">
        <v>24</v>
      </c>
      <c r="J46" s="13">
        <f t="shared" si="2"/>
        <v>0.88888888888888884</v>
      </c>
      <c r="K46" s="11">
        <v>23</v>
      </c>
      <c r="L46" s="11"/>
      <c r="M46" s="11"/>
      <c r="N46" s="11">
        <v>3</v>
      </c>
      <c r="O46" s="7">
        <f t="shared" si="8"/>
        <v>0</v>
      </c>
      <c r="P46" s="58">
        <f t="shared" si="1"/>
        <v>0</v>
      </c>
      <c r="Q46" s="59"/>
    </row>
    <row r="47" spans="1:17" ht="51.75" thickBot="1" x14ac:dyDescent="0.3">
      <c r="A47" s="83" t="s">
        <v>55</v>
      </c>
      <c r="B47" s="98" t="s">
        <v>118</v>
      </c>
      <c r="C47" s="67">
        <v>5</v>
      </c>
      <c r="D47" s="11" t="s">
        <v>17</v>
      </c>
      <c r="E47" s="67">
        <v>35</v>
      </c>
      <c r="F47" s="67">
        <v>14</v>
      </c>
      <c r="G47" s="68">
        <v>0.4</v>
      </c>
      <c r="H47" s="12">
        <v>19</v>
      </c>
      <c r="I47" s="11">
        <v>16</v>
      </c>
      <c r="J47" s="13">
        <f t="shared" si="2"/>
        <v>0.84210526315789469</v>
      </c>
      <c r="K47" s="11">
        <v>16</v>
      </c>
      <c r="L47" s="11"/>
      <c r="M47" s="11"/>
      <c r="N47" s="11">
        <v>3</v>
      </c>
      <c r="O47" s="7">
        <f t="shared" si="8"/>
        <v>0</v>
      </c>
      <c r="P47" s="58">
        <f t="shared" si="1"/>
        <v>0</v>
      </c>
      <c r="Q47" s="59"/>
    </row>
    <row r="48" spans="1:17" ht="51.75" thickBot="1" x14ac:dyDescent="0.3">
      <c r="A48" s="83" t="s">
        <v>55</v>
      </c>
      <c r="B48" s="98" t="s">
        <v>56</v>
      </c>
      <c r="C48" s="67">
        <v>4</v>
      </c>
      <c r="D48" s="11" t="s">
        <v>19</v>
      </c>
      <c r="E48" s="67">
        <v>19</v>
      </c>
      <c r="F48" s="67">
        <v>13</v>
      </c>
      <c r="G48" s="68">
        <v>0.68421052631578949</v>
      </c>
      <c r="H48" s="12">
        <v>19</v>
      </c>
      <c r="I48" s="11">
        <v>17</v>
      </c>
      <c r="J48" s="13">
        <f t="shared" si="2"/>
        <v>0.89473684210526316</v>
      </c>
      <c r="K48" s="11">
        <v>15</v>
      </c>
      <c r="L48" s="11"/>
      <c r="M48" s="11"/>
      <c r="N48" s="11">
        <v>2</v>
      </c>
      <c r="O48" s="7">
        <f t="shared" si="8"/>
        <v>0</v>
      </c>
      <c r="P48" s="58">
        <f t="shared" si="1"/>
        <v>0</v>
      </c>
      <c r="Q48" s="59"/>
    </row>
    <row r="49" spans="1:17" ht="77.25" thickBot="1" x14ac:dyDescent="0.3">
      <c r="A49" s="103" t="s">
        <v>28</v>
      </c>
      <c r="B49" s="84" t="s">
        <v>119</v>
      </c>
      <c r="C49" s="67">
        <v>5</v>
      </c>
      <c r="D49" s="67" t="s">
        <v>19</v>
      </c>
      <c r="E49" s="11">
        <v>16</v>
      </c>
      <c r="F49" s="67">
        <v>10</v>
      </c>
      <c r="G49" s="68">
        <f>F49/E49</f>
        <v>0.625</v>
      </c>
      <c r="H49" s="12">
        <v>10</v>
      </c>
      <c r="I49" s="11">
        <v>8</v>
      </c>
      <c r="J49" s="13">
        <f t="shared" si="2"/>
        <v>0.8</v>
      </c>
      <c r="K49" s="11">
        <v>8</v>
      </c>
      <c r="L49" s="11"/>
      <c r="M49" s="11"/>
      <c r="N49" s="11">
        <v>2</v>
      </c>
      <c r="O49" s="7">
        <f t="shared" si="8"/>
        <v>0</v>
      </c>
      <c r="P49" s="58">
        <f t="shared" si="1"/>
        <v>0</v>
      </c>
      <c r="Q49" s="59"/>
    </row>
    <row r="50" spans="1:17" ht="51.75" thickBot="1" x14ac:dyDescent="0.3">
      <c r="A50" s="103" t="s">
        <v>57</v>
      </c>
      <c r="B50" s="100" t="s">
        <v>120</v>
      </c>
      <c r="C50" s="67">
        <v>5</v>
      </c>
      <c r="D50" s="67" t="s">
        <v>19</v>
      </c>
      <c r="E50" s="67">
        <v>20</v>
      </c>
      <c r="F50" s="67">
        <v>14</v>
      </c>
      <c r="G50" s="68">
        <v>0.7</v>
      </c>
      <c r="H50" s="12">
        <v>16</v>
      </c>
      <c r="I50" s="11">
        <v>14</v>
      </c>
      <c r="J50" s="13">
        <f t="shared" si="2"/>
        <v>0.875</v>
      </c>
      <c r="K50" s="11">
        <v>13</v>
      </c>
      <c r="L50" s="11"/>
      <c r="M50" s="11"/>
      <c r="N50" s="11">
        <v>2</v>
      </c>
      <c r="O50" s="7">
        <f t="shared" si="8"/>
        <v>0</v>
      </c>
      <c r="P50" s="58">
        <f t="shared" si="1"/>
        <v>0</v>
      </c>
      <c r="Q50" s="59"/>
    </row>
    <row r="51" spans="1:17" ht="51.75" thickBot="1" x14ac:dyDescent="0.3">
      <c r="A51" s="83" t="s">
        <v>30</v>
      </c>
      <c r="B51" s="79" t="s">
        <v>58</v>
      </c>
      <c r="C51" s="67">
        <v>5</v>
      </c>
      <c r="D51" s="11" t="s">
        <v>19</v>
      </c>
      <c r="E51" s="104"/>
      <c r="F51" s="104">
        <v>5</v>
      </c>
      <c r="G51" s="105"/>
      <c r="H51" s="12">
        <v>12</v>
      </c>
      <c r="I51" s="11">
        <v>11</v>
      </c>
      <c r="J51" s="13">
        <f t="shared" si="2"/>
        <v>0.91666666666666663</v>
      </c>
      <c r="K51" s="11">
        <v>10</v>
      </c>
      <c r="L51" s="11">
        <v>1</v>
      </c>
      <c r="M51" s="11"/>
      <c r="N51" s="11"/>
      <c r="O51" s="7">
        <f t="shared" si="8"/>
        <v>0</v>
      </c>
      <c r="P51" s="58">
        <f t="shared" si="1"/>
        <v>0</v>
      </c>
      <c r="Q51" s="59"/>
    </row>
    <row r="52" spans="1:17" ht="51.75" thickBot="1" x14ac:dyDescent="0.3">
      <c r="A52" s="106" t="s">
        <v>30</v>
      </c>
      <c r="B52" s="107" t="s">
        <v>121</v>
      </c>
      <c r="C52" s="67">
        <v>5</v>
      </c>
      <c r="D52" s="67" t="s">
        <v>19</v>
      </c>
      <c r="E52" s="67">
        <v>30</v>
      </c>
      <c r="F52" s="67">
        <v>30</v>
      </c>
      <c r="G52" s="68">
        <v>1</v>
      </c>
      <c r="H52" s="12">
        <v>6</v>
      </c>
      <c r="I52" s="11">
        <v>5</v>
      </c>
      <c r="J52" s="13">
        <f t="shared" si="2"/>
        <v>0.83333333333333337</v>
      </c>
      <c r="K52" s="11">
        <v>4</v>
      </c>
      <c r="L52" s="11"/>
      <c r="M52" s="11"/>
      <c r="N52" s="11">
        <v>1</v>
      </c>
      <c r="O52" s="7">
        <f t="shared" si="8"/>
        <v>0</v>
      </c>
      <c r="P52" s="58">
        <f t="shared" si="1"/>
        <v>0</v>
      </c>
      <c r="Q52" s="59"/>
    </row>
    <row r="53" spans="1:17" ht="15.75" thickBot="1" x14ac:dyDescent="0.3">
      <c r="A53" s="80" t="s">
        <v>59</v>
      </c>
      <c r="B53" s="81"/>
      <c r="C53" s="69"/>
      <c r="D53" s="69"/>
      <c r="E53" s="69">
        <f>SUM(E43:E52)</f>
        <v>213</v>
      </c>
      <c r="F53" s="69">
        <v>199</v>
      </c>
      <c r="G53" s="82">
        <v>0.7865612648221344</v>
      </c>
      <c r="H53" s="15">
        <f>SUM(H43:H52)</f>
        <v>157</v>
      </c>
      <c r="I53" s="14">
        <f>SUM(I43:I52)</f>
        <v>136</v>
      </c>
      <c r="J53" s="16">
        <f t="shared" si="2"/>
        <v>0.86624203821656054</v>
      </c>
      <c r="K53" s="14">
        <f>SUM(K43:K52)</f>
        <v>126</v>
      </c>
      <c r="L53" s="14">
        <f>SUM(L43:L52)</f>
        <v>2</v>
      </c>
      <c r="M53" s="14">
        <f>SUM(M43:M52)</f>
        <v>0</v>
      </c>
      <c r="N53" s="14">
        <f>SUM(N43:N52)</f>
        <v>19</v>
      </c>
      <c r="O53" s="14">
        <f>SUM(O43:O52)</f>
        <v>0</v>
      </c>
      <c r="P53" s="71">
        <f t="shared" si="1"/>
        <v>0</v>
      </c>
      <c r="Q53" s="59">
        <f>K53/I53</f>
        <v>0.92647058823529416</v>
      </c>
    </row>
    <row r="54" spans="1:17" ht="64.5" thickBot="1" x14ac:dyDescent="0.3">
      <c r="A54" s="108" t="s">
        <v>28</v>
      </c>
      <c r="B54" s="84" t="s">
        <v>122</v>
      </c>
      <c r="C54" s="56">
        <v>4</v>
      </c>
      <c r="D54" s="56" t="s">
        <v>19</v>
      </c>
      <c r="E54" s="56">
        <v>21</v>
      </c>
      <c r="F54" s="56">
        <v>16</v>
      </c>
      <c r="G54" s="57">
        <v>0.76190476190476186</v>
      </c>
      <c r="H54" s="8">
        <v>19</v>
      </c>
      <c r="I54" s="7">
        <v>19</v>
      </c>
      <c r="J54" s="9">
        <f t="shared" si="2"/>
        <v>1</v>
      </c>
      <c r="K54" s="7">
        <v>11</v>
      </c>
      <c r="L54" s="7"/>
      <c r="M54" s="7"/>
      <c r="N54" s="7"/>
      <c r="O54" s="7">
        <f>H54-I54-L54-M54-N54</f>
        <v>0</v>
      </c>
      <c r="P54" s="58">
        <f t="shared" si="1"/>
        <v>0</v>
      </c>
      <c r="Q54" s="59"/>
    </row>
    <row r="55" spans="1:17" ht="26.25" thickBot="1" x14ac:dyDescent="0.3">
      <c r="A55" s="92" t="s">
        <v>60</v>
      </c>
      <c r="B55" s="84" t="s">
        <v>61</v>
      </c>
      <c r="C55" s="67">
        <v>5</v>
      </c>
      <c r="D55" s="67" t="s">
        <v>19</v>
      </c>
      <c r="E55" s="67">
        <v>26</v>
      </c>
      <c r="F55" s="67">
        <v>8</v>
      </c>
      <c r="G55" s="68">
        <v>0.30769230769230771</v>
      </c>
      <c r="H55" s="12">
        <v>7</v>
      </c>
      <c r="I55" s="11">
        <v>6</v>
      </c>
      <c r="J55" s="13">
        <f t="shared" si="2"/>
        <v>0.8571428571428571</v>
      </c>
      <c r="K55" s="11">
        <v>5</v>
      </c>
      <c r="L55" s="11">
        <v>1</v>
      </c>
      <c r="M55" s="11"/>
      <c r="N55" s="11"/>
      <c r="O55" s="7">
        <f t="shared" ref="O55:O57" si="9">H55-I55-L55-M55-N55</f>
        <v>0</v>
      </c>
      <c r="P55" s="58">
        <f t="shared" si="1"/>
        <v>0</v>
      </c>
      <c r="Q55" s="59"/>
    </row>
    <row r="56" spans="1:17" ht="26.25" thickBot="1" x14ac:dyDescent="0.3">
      <c r="A56" s="92" t="s">
        <v>60</v>
      </c>
      <c r="B56" s="84" t="s">
        <v>123</v>
      </c>
      <c r="C56" s="67"/>
      <c r="D56" s="67" t="s">
        <v>19</v>
      </c>
      <c r="E56" s="67"/>
      <c r="F56" s="67"/>
      <c r="G56" s="68"/>
      <c r="H56" s="12">
        <v>13</v>
      </c>
      <c r="I56" s="11">
        <v>11</v>
      </c>
      <c r="J56" s="13">
        <f t="shared" si="2"/>
        <v>0.84615384615384615</v>
      </c>
      <c r="K56" s="11">
        <v>11</v>
      </c>
      <c r="L56" s="11">
        <v>1</v>
      </c>
      <c r="M56" s="11"/>
      <c r="N56" s="11">
        <v>1</v>
      </c>
      <c r="O56" s="7">
        <f t="shared" si="9"/>
        <v>0</v>
      </c>
      <c r="P56" s="58">
        <f t="shared" si="1"/>
        <v>0</v>
      </c>
      <c r="Q56" s="59"/>
    </row>
    <row r="57" spans="1:17" ht="51.75" thickBot="1" x14ac:dyDescent="0.3">
      <c r="A57" s="109" t="s">
        <v>30</v>
      </c>
      <c r="B57" s="110" t="s">
        <v>124</v>
      </c>
      <c r="C57" s="67" t="s">
        <v>62</v>
      </c>
      <c r="D57" s="67" t="s">
        <v>31</v>
      </c>
      <c r="E57" s="67">
        <v>27</v>
      </c>
      <c r="F57" s="67">
        <v>11</v>
      </c>
      <c r="G57" s="68">
        <v>0.40740740740740738</v>
      </c>
      <c r="H57" s="12">
        <v>13</v>
      </c>
      <c r="I57" s="11">
        <v>13</v>
      </c>
      <c r="J57" s="13">
        <f t="shared" si="2"/>
        <v>1</v>
      </c>
      <c r="K57" s="11">
        <v>9</v>
      </c>
      <c r="L57" s="11"/>
      <c r="M57" s="11"/>
      <c r="N57" s="11"/>
      <c r="O57" s="7">
        <f t="shared" si="9"/>
        <v>0</v>
      </c>
      <c r="P57" s="58">
        <f t="shared" si="1"/>
        <v>0</v>
      </c>
      <c r="Q57" s="59"/>
    </row>
    <row r="58" spans="1:17" ht="16.5" thickTop="1" thickBot="1" x14ac:dyDescent="0.3">
      <c r="A58" s="35" t="s">
        <v>63</v>
      </c>
      <c r="B58" s="36"/>
      <c r="C58" s="69"/>
      <c r="D58" s="69"/>
      <c r="E58" s="69">
        <f>SUM(E54:E57)</f>
        <v>74</v>
      </c>
      <c r="F58" s="69">
        <v>35</v>
      </c>
      <c r="G58" s="82">
        <v>0.47297297297297297</v>
      </c>
      <c r="H58" s="15">
        <f>SUM(H54:H57)</f>
        <v>52</v>
      </c>
      <c r="I58" s="14">
        <f t="shared" ref="I58:N58" si="10">SUM(I54:I57)</f>
        <v>49</v>
      </c>
      <c r="J58" s="16">
        <f t="shared" si="2"/>
        <v>0.94230769230769229</v>
      </c>
      <c r="K58" s="14">
        <f t="shared" si="10"/>
        <v>36</v>
      </c>
      <c r="L58" s="14">
        <f t="shared" si="10"/>
        <v>2</v>
      </c>
      <c r="M58" s="14">
        <f t="shared" si="10"/>
        <v>0</v>
      </c>
      <c r="N58" s="14">
        <f t="shared" si="10"/>
        <v>1</v>
      </c>
      <c r="O58" s="14">
        <f>SUM(O54:O57)</f>
        <v>0</v>
      </c>
      <c r="P58" s="71">
        <f t="shared" si="1"/>
        <v>0</v>
      </c>
      <c r="Q58" s="59"/>
    </row>
    <row r="59" spans="1:17" ht="27" thickTop="1" thickBot="1" x14ac:dyDescent="0.3">
      <c r="A59" s="88" t="s">
        <v>64</v>
      </c>
      <c r="B59" s="111" t="s">
        <v>125</v>
      </c>
      <c r="C59" s="112" t="s">
        <v>62</v>
      </c>
      <c r="D59" s="112" t="s">
        <v>19</v>
      </c>
      <c r="E59" s="56">
        <v>18</v>
      </c>
      <c r="F59" s="56">
        <v>18</v>
      </c>
      <c r="G59" s="57">
        <v>1</v>
      </c>
      <c r="H59" s="17">
        <v>15</v>
      </c>
      <c r="I59" s="7">
        <v>10</v>
      </c>
      <c r="J59" s="9">
        <f t="shared" si="2"/>
        <v>0.66666666666666663</v>
      </c>
      <c r="K59" s="7">
        <v>7</v>
      </c>
      <c r="L59" s="7"/>
      <c r="M59" s="7"/>
      <c r="N59" s="7">
        <v>5</v>
      </c>
      <c r="O59" s="18">
        <f>H59-I59-L59-M59-N59</f>
        <v>0</v>
      </c>
      <c r="P59" s="58">
        <f t="shared" si="1"/>
        <v>0</v>
      </c>
      <c r="Q59" s="59"/>
    </row>
    <row r="60" spans="1:17" ht="26.25" thickBot="1" x14ac:dyDescent="0.3">
      <c r="A60" s="90" t="s">
        <v>64</v>
      </c>
      <c r="B60" s="100" t="s">
        <v>65</v>
      </c>
      <c r="C60" s="67">
        <v>5</v>
      </c>
      <c r="D60" s="67" t="s">
        <v>19</v>
      </c>
      <c r="E60" s="67">
        <v>45</v>
      </c>
      <c r="F60" s="67">
        <v>11</v>
      </c>
      <c r="G60" s="68">
        <v>0.24444444444444444</v>
      </c>
      <c r="H60" s="19">
        <v>18</v>
      </c>
      <c r="I60" s="11">
        <v>14</v>
      </c>
      <c r="J60" s="13">
        <f t="shared" si="2"/>
        <v>0.77777777777777779</v>
      </c>
      <c r="K60" s="11">
        <v>12</v>
      </c>
      <c r="L60" s="11"/>
      <c r="M60" s="11"/>
      <c r="N60" s="11">
        <v>4</v>
      </c>
      <c r="O60" s="18">
        <f t="shared" ref="O60:O65" si="11">H60-I60-L60-M60-N60</f>
        <v>0</v>
      </c>
      <c r="P60" s="58">
        <f t="shared" si="1"/>
        <v>0</v>
      </c>
      <c r="Q60" s="59"/>
    </row>
    <row r="61" spans="1:17" ht="26.25" thickBot="1" x14ac:dyDescent="0.3">
      <c r="A61" s="90" t="s">
        <v>64</v>
      </c>
      <c r="B61" s="100" t="s">
        <v>65</v>
      </c>
      <c r="C61" s="67">
        <v>4</v>
      </c>
      <c r="D61" s="67" t="s">
        <v>17</v>
      </c>
      <c r="E61" s="67">
        <v>30</v>
      </c>
      <c r="F61" s="67">
        <v>14</v>
      </c>
      <c r="G61" s="68">
        <v>0.30434782608695654</v>
      </c>
      <c r="H61" s="19">
        <v>23</v>
      </c>
      <c r="I61" s="11">
        <v>17</v>
      </c>
      <c r="J61" s="13">
        <f t="shared" si="2"/>
        <v>0.73913043478260865</v>
      </c>
      <c r="K61" s="11">
        <v>16</v>
      </c>
      <c r="L61" s="11">
        <v>1</v>
      </c>
      <c r="M61" s="11"/>
      <c r="N61" s="11">
        <v>3</v>
      </c>
      <c r="O61" s="18">
        <f t="shared" si="11"/>
        <v>2</v>
      </c>
      <c r="P61" s="58">
        <f t="shared" si="1"/>
        <v>8.6956521739130432E-2</v>
      </c>
      <c r="Q61" s="59"/>
    </row>
    <row r="62" spans="1:17" ht="39" thickBot="1" x14ac:dyDescent="0.3">
      <c r="A62" s="92" t="s">
        <v>64</v>
      </c>
      <c r="B62" s="79" t="s">
        <v>66</v>
      </c>
      <c r="C62" s="67">
        <v>4</v>
      </c>
      <c r="D62" s="67" t="s">
        <v>17</v>
      </c>
      <c r="E62" s="67">
        <v>16</v>
      </c>
      <c r="F62" s="67">
        <v>14</v>
      </c>
      <c r="G62" s="68">
        <f>F62/E62</f>
        <v>0.875</v>
      </c>
      <c r="H62" s="19">
        <v>18</v>
      </c>
      <c r="I62" s="11">
        <v>13</v>
      </c>
      <c r="J62" s="13">
        <f t="shared" si="2"/>
        <v>0.72222222222222221</v>
      </c>
      <c r="K62" s="11">
        <v>13</v>
      </c>
      <c r="L62" s="11"/>
      <c r="M62" s="11"/>
      <c r="N62" s="11">
        <v>5</v>
      </c>
      <c r="O62" s="18">
        <f t="shared" si="11"/>
        <v>0</v>
      </c>
      <c r="P62" s="58">
        <f t="shared" si="1"/>
        <v>0</v>
      </c>
      <c r="Q62" s="59"/>
    </row>
    <row r="63" spans="1:17" ht="51.75" thickBot="1" x14ac:dyDescent="0.3">
      <c r="A63" s="92" t="s">
        <v>67</v>
      </c>
      <c r="B63" s="79" t="s">
        <v>126</v>
      </c>
      <c r="C63" s="67">
        <v>4</v>
      </c>
      <c r="D63" s="67" t="s">
        <v>19</v>
      </c>
      <c r="E63" s="67">
        <v>15</v>
      </c>
      <c r="F63" s="67">
        <v>10</v>
      </c>
      <c r="G63" s="68">
        <v>0.66666666666666663</v>
      </c>
      <c r="H63" s="19">
        <v>16</v>
      </c>
      <c r="I63" s="11">
        <v>11</v>
      </c>
      <c r="J63" s="13">
        <f t="shared" si="2"/>
        <v>0.6875</v>
      </c>
      <c r="K63" s="11">
        <v>7</v>
      </c>
      <c r="L63" s="11"/>
      <c r="M63" s="11"/>
      <c r="N63" s="11">
        <v>5</v>
      </c>
      <c r="O63" s="18">
        <f t="shared" si="11"/>
        <v>0</v>
      </c>
      <c r="P63" s="58">
        <f t="shared" si="1"/>
        <v>0</v>
      </c>
      <c r="Q63" s="59"/>
    </row>
    <row r="64" spans="1:17" ht="39" thickBot="1" x14ac:dyDescent="0.3">
      <c r="A64" s="92" t="s">
        <v>68</v>
      </c>
      <c r="B64" s="99" t="s">
        <v>69</v>
      </c>
      <c r="C64" s="67">
        <v>5</v>
      </c>
      <c r="D64" s="67" t="s">
        <v>19</v>
      </c>
      <c r="E64" s="67">
        <v>36</v>
      </c>
      <c r="F64" s="67">
        <v>11</v>
      </c>
      <c r="G64" s="68">
        <v>0.30555555555555558</v>
      </c>
      <c r="H64" s="19">
        <v>16</v>
      </c>
      <c r="I64" s="11">
        <v>13</v>
      </c>
      <c r="J64" s="13">
        <f t="shared" si="2"/>
        <v>0.8125</v>
      </c>
      <c r="K64" s="11">
        <v>11</v>
      </c>
      <c r="L64" s="11"/>
      <c r="M64" s="11"/>
      <c r="N64" s="11">
        <v>3</v>
      </c>
      <c r="O64" s="18">
        <f t="shared" si="11"/>
        <v>0</v>
      </c>
      <c r="P64" s="58">
        <f t="shared" si="1"/>
        <v>0</v>
      </c>
      <c r="Q64" s="59"/>
    </row>
    <row r="65" spans="1:17" ht="77.25" thickBot="1" x14ac:dyDescent="0.3">
      <c r="A65" s="92" t="s">
        <v>70</v>
      </c>
      <c r="B65" s="99" t="s">
        <v>71</v>
      </c>
      <c r="C65" s="67" t="s">
        <v>22</v>
      </c>
      <c r="D65" s="67" t="s">
        <v>19</v>
      </c>
      <c r="E65" s="67">
        <v>25</v>
      </c>
      <c r="F65" s="67">
        <v>16</v>
      </c>
      <c r="G65" s="68">
        <v>0.64</v>
      </c>
      <c r="H65" s="19">
        <v>16</v>
      </c>
      <c r="I65" s="11">
        <v>13</v>
      </c>
      <c r="J65" s="13">
        <f t="shared" si="2"/>
        <v>0.8125</v>
      </c>
      <c r="K65" s="11">
        <v>10</v>
      </c>
      <c r="L65" s="11"/>
      <c r="M65" s="11"/>
      <c r="N65" s="11">
        <v>3</v>
      </c>
      <c r="O65" s="18">
        <f t="shared" si="11"/>
        <v>0</v>
      </c>
      <c r="P65" s="58">
        <f t="shared" si="1"/>
        <v>0</v>
      </c>
      <c r="Q65" s="59"/>
    </row>
    <row r="66" spans="1:17" ht="15.75" thickBot="1" x14ac:dyDescent="0.3">
      <c r="A66" s="80" t="s">
        <v>72</v>
      </c>
      <c r="B66" s="81"/>
      <c r="C66" s="69"/>
      <c r="D66" s="69"/>
      <c r="E66" s="69">
        <f>SUM(E59:E65)</f>
        <v>185</v>
      </c>
      <c r="F66" s="69">
        <v>108</v>
      </c>
      <c r="G66" s="82">
        <v>0.51428571428571423</v>
      </c>
      <c r="H66" s="20">
        <f>SUM(H59:H65)</f>
        <v>122</v>
      </c>
      <c r="I66" s="21">
        <f>SUM(I59:I65)</f>
        <v>91</v>
      </c>
      <c r="J66" s="16">
        <f t="shared" si="2"/>
        <v>0.74590163934426235</v>
      </c>
      <c r="K66" s="21">
        <f>SUM(K59:K65)</f>
        <v>76</v>
      </c>
      <c r="L66" s="21">
        <f>SUM(L59:L65)</f>
        <v>1</v>
      </c>
      <c r="M66" s="21">
        <f>SUM(M59:M65)</f>
        <v>0</v>
      </c>
      <c r="N66" s="21">
        <f>SUM(N59:N65)</f>
        <v>28</v>
      </c>
      <c r="O66" s="21">
        <f>SUM(O59:O65)</f>
        <v>2</v>
      </c>
      <c r="P66" s="71">
        <f t="shared" si="1"/>
        <v>1.6393442622950821E-2</v>
      </c>
      <c r="Q66" s="59">
        <f>K66/I66</f>
        <v>0.8351648351648352</v>
      </c>
    </row>
    <row r="67" spans="1:17" ht="26.25" thickBot="1" x14ac:dyDescent="0.3">
      <c r="A67" s="113" t="s">
        <v>73</v>
      </c>
      <c r="B67" s="114" t="s">
        <v>74</v>
      </c>
      <c r="C67" s="56">
        <v>5</v>
      </c>
      <c r="D67" s="7" t="s">
        <v>19</v>
      </c>
      <c r="E67" s="56">
        <v>16</v>
      </c>
      <c r="F67" s="56">
        <v>10</v>
      </c>
      <c r="G67" s="57">
        <v>0.625</v>
      </c>
      <c r="H67" s="8">
        <v>12</v>
      </c>
      <c r="I67" s="7">
        <v>7</v>
      </c>
      <c r="J67" s="9">
        <f t="shared" si="2"/>
        <v>0.58333333333333337</v>
      </c>
      <c r="K67" s="7">
        <v>5</v>
      </c>
      <c r="L67" s="7"/>
      <c r="M67" s="7"/>
      <c r="N67" s="7"/>
      <c r="O67" s="7">
        <f>H67-I67-L67-M67-N67</f>
        <v>5</v>
      </c>
      <c r="P67" s="58">
        <f t="shared" si="1"/>
        <v>0.41666666666666669</v>
      </c>
      <c r="Q67" s="59"/>
    </row>
    <row r="68" spans="1:17" ht="26.25" thickBot="1" x14ac:dyDescent="0.3">
      <c r="A68" s="113" t="s">
        <v>73</v>
      </c>
      <c r="B68" s="114" t="s">
        <v>74</v>
      </c>
      <c r="C68" s="67">
        <v>5</v>
      </c>
      <c r="D68" s="11" t="s">
        <v>17</v>
      </c>
      <c r="E68" s="67">
        <v>16</v>
      </c>
      <c r="F68" s="67">
        <v>10</v>
      </c>
      <c r="G68" s="68">
        <v>0.625</v>
      </c>
      <c r="H68" s="12">
        <v>18</v>
      </c>
      <c r="I68" s="11">
        <v>11</v>
      </c>
      <c r="J68" s="13">
        <f t="shared" si="2"/>
        <v>0.61111111111111116</v>
      </c>
      <c r="K68" s="11">
        <v>7</v>
      </c>
      <c r="L68" s="11"/>
      <c r="M68" s="11"/>
      <c r="N68" s="11">
        <v>3</v>
      </c>
      <c r="O68" s="7">
        <f t="shared" ref="O68:O73" si="12">H68-I68-L68-M68-N68</f>
        <v>4</v>
      </c>
      <c r="P68" s="58">
        <f t="shared" si="1"/>
        <v>0.22222222222222221</v>
      </c>
      <c r="Q68" s="59"/>
    </row>
    <row r="69" spans="1:17" ht="90" thickBot="1" x14ac:dyDescent="0.3">
      <c r="A69" s="92" t="s">
        <v>75</v>
      </c>
      <c r="B69" s="79" t="s">
        <v>76</v>
      </c>
      <c r="C69" s="67">
        <v>4</v>
      </c>
      <c r="D69" s="11" t="s">
        <v>17</v>
      </c>
      <c r="E69" s="11"/>
      <c r="F69" s="67">
        <v>1</v>
      </c>
      <c r="G69" s="68"/>
      <c r="H69" s="12">
        <v>22</v>
      </c>
      <c r="I69" s="11">
        <v>18</v>
      </c>
      <c r="J69" s="13">
        <f t="shared" si="2"/>
        <v>0.81818181818181823</v>
      </c>
      <c r="K69" s="11">
        <v>14</v>
      </c>
      <c r="L69" s="11">
        <v>1</v>
      </c>
      <c r="M69" s="11"/>
      <c r="N69" s="11">
        <v>1</v>
      </c>
      <c r="O69" s="7">
        <f t="shared" si="12"/>
        <v>2</v>
      </c>
      <c r="P69" s="58">
        <f t="shared" si="1"/>
        <v>9.0909090909090912E-2</v>
      </c>
      <c r="Q69" s="59"/>
    </row>
    <row r="70" spans="1:17" ht="90" thickBot="1" x14ac:dyDescent="0.3">
      <c r="A70" s="92" t="s">
        <v>75</v>
      </c>
      <c r="B70" s="79" t="s">
        <v>76</v>
      </c>
      <c r="C70" s="67">
        <v>4</v>
      </c>
      <c r="D70" s="11" t="s">
        <v>19</v>
      </c>
      <c r="E70" s="67">
        <v>22</v>
      </c>
      <c r="F70" s="67">
        <v>16</v>
      </c>
      <c r="G70" s="68">
        <v>0.72727272727272729</v>
      </c>
      <c r="H70" s="12">
        <v>15</v>
      </c>
      <c r="I70" s="11">
        <v>8</v>
      </c>
      <c r="J70" s="13">
        <f t="shared" si="2"/>
        <v>0.53333333333333333</v>
      </c>
      <c r="K70" s="11">
        <v>5</v>
      </c>
      <c r="L70" s="11">
        <v>2</v>
      </c>
      <c r="M70" s="11"/>
      <c r="N70" s="11">
        <v>3</v>
      </c>
      <c r="O70" s="7">
        <f t="shared" si="12"/>
        <v>2</v>
      </c>
      <c r="P70" s="58">
        <f t="shared" ref="P70:P93" si="13">O70/H70</f>
        <v>0.13333333333333333</v>
      </c>
      <c r="Q70" s="59"/>
    </row>
    <row r="71" spans="1:17" ht="26.25" thickBot="1" x14ac:dyDescent="0.3">
      <c r="A71" s="92" t="s">
        <v>127</v>
      </c>
      <c r="B71" s="79" t="s">
        <v>128</v>
      </c>
      <c r="C71" s="67">
        <v>4</v>
      </c>
      <c r="D71" s="11" t="s">
        <v>17</v>
      </c>
      <c r="E71" s="67">
        <v>28</v>
      </c>
      <c r="F71" s="67">
        <v>26</v>
      </c>
      <c r="G71" s="68">
        <v>0.9285714285714286</v>
      </c>
      <c r="H71" s="12">
        <v>20</v>
      </c>
      <c r="I71" s="11">
        <v>16</v>
      </c>
      <c r="J71" s="13">
        <f t="shared" si="2"/>
        <v>0.8</v>
      </c>
      <c r="K71" s="11">
        <v>8</v>
      </c>
      <c r="L71" s="11">
        <v>1</v>
      </c>
      <c r="M71" s="11"/>
      <c r="N71" s="11">
        <v>1</v>
      </c>
      <c r="O71" s="7">
        <f t="shared" si="12"/>
        <v>2</v>
      </c>
      <c r="P71" s="58">
        <f t="shared" si="13"/>
        <v>0.1</v>
      </c>
      <c r="Q71" s="59"/>
    </row>
    <row r="72" spans="1:17" ht="26.25" thickBot="1" x14ac:dyDescent="0.3">
      <c r="A72" s="92" t="s">
        <v>127</v>
      </c>
      <c r="B72" s="79" t="s">
        <v>128</v>
      </c>
      <c r="C72" s="67">
        <v>5</v>
      </c>
      <c r="D72" s="11" t="s">
        <v>19</v>
      </c>
      <c r="E72" s="67">
        <v>15</v>
      </c>
      <c r="F72" s="67">
        <v>9</v>
      </c>
      <c r="G72" s="68">
        <v>0.6</v>
      </c>
      <c r="H72" s="12">
        <v>11</v>
      </c>
      <c r="I72" s="11">
        <v>7</v>
      </c>
      <c r="J72" s="13">
        <f t="shared" ref="J72:J91" si="14">I72/H72</f>
        <v>0.63636363636363635</v>
      </c>
      <c r="K72" s="11">
        <v>4</v>
      </c>
      <c r="L72" s="11"/>
      <c r="M72" s="11"/>
      <c r="N72" s="11">
        <v>2</v>
      </c>
      <c r="O72" s="7">
        <f t="shared" si="12"/>
        <v>2</v>
      </c>
      <c r="P72" s="58">
        <f t="shared" si="13"/>
        <v>0.18181818181818182</v>
      </c>
      <c r="Q72" s="59"/>
    </row>
    <row r="73" spans="1:17" ht="77.25" thickBot="1" x14ac:dyDescent="0.3">
      <c r="A73" s="83" t="s">
        <v>129</v>
      </c>
      <c r="B73" s="79" t="s">
        <v>130</v>
      </c>
      <c r="C73" s="67">
        <v>5</v>
      </c>
      <c r="D73" s="11" t="s">
        <v>31</v>
      </c>
      <c r="E73" s="67">
        <v>19</v>
      </c>
      <c r="F73" s="67">
        <v>13</v>
      </c>
      <c r="G73" s="68">
        <v>0.68421052631578949</v>
      </c>
      <c r="H73" s="12">
        <v>14</v>
      </c>
      <c r="I73" s="11">
        <v>12</v>
      </c>
      <c r="J73" s="13">
        <f t="shared" si="14"/>
        <v>0.8571428571428571</v>
      </c>
      <c r="K73" s="11">
        <v>6</v>
      </c>
      <c r="L73" s="11"/>
      <c r="M73" s="11"/>
      <c r="N73" s="11">
        <v>1</v>
      </c>
      <c r="O73" s="7">
        <f t="shared" si="12"/>
        <v>1</v>
      </c>
      <c r="P73" s="58">
        <f t="shared" si="13"/>
        <v>7.1428571428571425E-2</v>
      </c>
      <c r="Q73" s="59"/>
    </row>
    <row r="74" spans="1:17" ht="15.75" thickBot="1" x14ac:dyDescent="0.3">
      <c r="A74" s="35" t="s">
        <v>77</v>
      </c>
      <c r="B74" s="36"/>
      <c r="C74" s="69"/>
      <c r="D74" s="69"/>
      <c r="E74" s="69">
        <f>SUM(E67:E73)</f>
        <v>116</v>
      </c>
      <c r="F74" s="69">
        <v>100</v>
      </c>
      <c r="G74" s="82">
        <v>0.70921985815602839</v>
      </c>
      <c r="H74" s="15">
        <f>SUM(H67:H73)</f>
        <v>112</v>
      </c>
      <c r="I74" s="14">
        <f>SUM(I67:I73)</f>
        <v>79</v>
      </c>
      <c r="J74" s="16">
        <f t="shared" si="14"/>
        <v>0.7053571428571429</v>
      </c>
      <c r="K74" s="14">
        <f>SUM(K67:K73)</f>
        <v>49</v>
      </c>
      <c r="L74" s="14">
        <f>SUM(L67:L73)</f>
        <v>4</v>
      </c>
      <c r="M74" s="14">
        <f>SUM(M67:M73)</f>
        <v>0</v>
      </c>
      <c r="N74" s="14">
        <f>SUM(N67:N73)</f>
        <v>11</v>
      </c>
      <c r="O74" s="14">
        <f>H74-I74-L74-M74-N74</f>
        <v>18</v>
      </c>
      <c r="P74" s="71">
        <f t="shared" si="13"/>
        <v>0.16071428571428573</v>
      </c>
      <c r="Q74" s="59">
        <f>K74/I74</f>
        <v>0.620253164556962</v>
      </c>
    </row>
    <row r="75" spans="1:17" ht="39" thickBot="1" x14ac:dyDescent="0.3">
      <c r="A75" s="115" t="s">
        <v>78</v>
      </c>
      <c r="B75" s="79" t="s">
        <v>79</v>
      </c>
      <c r="C75" s="56">
        <v>4</v>
      </c>
      <c r="D75" s="7" t="s">
        <v>17</v>
      </c>
      <c r="E75" s="56">
        <v>24</v>
      </c>
      <c r="F75" s="56">
        <v>18</v>
      </c>
      <c r="G75" s="57">
        <v>0.75</v>
      </c>
      <c r="H75" s="8">
        <v>8</v>
      </c>
      <c r="I75" s="7">
        <v>6</v>
      </c>
      <c r="J75" s="9">
        <f t="shared" si="14"/>
        <v>0.75</v>
      </c>
      <c r="K75" s="7">
        <v>3</v>
      </c>
      <c r="L75" s="7">
        <v>2</v>
      </c>
      <c r="M75" s="7"/>
      <c r="N75" s="7"/>
      <c r="O75" s="7">
        <f>H75-I75-L75-M75-N75</f>
        <v>0</v>
      </c>
      <c r="P75" s="58">
        <f t="shared" si="13"/>
        <v>0</v>
      </c>
      <c r="Q75" s="59"/>
    </row>
    <row r="76" spans="1:17" ht="39" thickBot="1" x14ac:dyDescent="0.3">
      <c r="A76" s="115" t="s">
        <v>78</v>
      </c>
      <c r="B76" s="79" t="s">
        <v>79</v>
      </c>
      <c r="C76" s="61"/>
      <c r="D76" s="61" t="s">
        <v>19</v>
      </c>
      <c r="E76" s="61"/>
      <c r="F76" s="61"/>
      <c r="G76" s="62"/>
      <c r="H76" s="63">
        <v>28</v>
      </c>
      <c r="I76" s="64">
        <v>26</v>
      </c>
      <c r="J76" s="65">
        <f t="shared" si="14"/>
        <v>0.9285714285714286</v>
      </c>
      <c r="K76" s="64">
        <v>16</v>
      </c>
      <c r="L76" s="64"/>
      <c r="M76" s="64"/>
      <c r="N76" s="64">
        <v>2</v>
      </c>
      <c r="O76" s="7">
        <f t="shared" ref="O76:O90" si="15">H76-I76-L76-M76-N76</f>
        <v>0</v>
      </c>
      <c r="P76" s="58">
        <f t="shared" si="13"/>
        <v>0</v>
      </c>
      <c r="Q76" s="59"/>
    </row>
    <row r="77" spans="1:17" ht="39" thickBot="1" x14ac:dyDescent="0.3">
      <c r="A77" s="115" t="s">
        <v>78</v>
      </c>
      <c r="B77" s="79" t="s">
        <v>131</v>
      </c>
      <c r="C77" s="61"/>
      <c r="D77" s="61" t="s">
        <v>17</v>
      </c>
      <c r="E77" s="61"/>
      <c r="F77" s="61"/>
      <c r="G77" s="62"/>
      <c r="H77" s="63">
        <v>10</v>
      </c>
      <c r="I77" s="64">
        <v>8</v>
      </c>
      <c r="J77" s="65">
        <f t="shared" si="14"/>
        <v>0.8</v>
      </c>
      <c r="K77" s="64">
        <v>8</v>
      </c>
      <c r="L77" s="64"/>
      <c r="M77" s="64"/>
      <c r="N77" s="64">
        <v>2</v>
      </c>
      <c r="O77" s="7">
        <f t="shared" si="15"/>
        <v>0</v>
      </c>
      <c r="P77" s="58">
        <f t="shared" si="13"/>
        <v>0</v>
      </c>
      <c r="Q77" s="59"/>
    </row>
    <row r="78" spans="1:17" ht="39" thickBot="1" x14ac:dyDescent="0.3">
      <c r="A78" s="115" t="s">
        <v>78</v>
      </c>
      <c r="B78" s="79" t="s">
        <v>131</v>
      </c>
      <c r="C78" s="61"/>
      <c r="D78" s="61" t="s">
        <v>19</v>
      </c>
      <c r="E78" s="61"/>
      <c r="F78" s="61"/>
      <c r="G78" s="62"/>
      <c r="H78" s="63">
        <v>18</v>
      </c>
      <c r="I78" s="64">
        <v>15</v>
      </c>
      <c r="J78" s="65">
        <f t="shared" si="14"/>
        <v>0.83333333333333337</v>
      </c>
      <c r="K78" s="64">
        <v>8</v>
      </c>
      <c r="L78" s="64">
        <v>1</v>
      </c>
      <c r="M78" s="64"/>
      <c r="N78" s="64">
        <v>2</v>
      </c>
      <c r="O78" s="7">
        <f t="shared" si="15"/>
        <v>0</v>
      </c>
      <c r="P78" s="58">
        <f t="shared" si="13"/>
        <v>0</v>
      </c>
      <c r="Q78" s="59"/>
    </row>
    <row r="79" spans="1:17" ht="39" thickBot="1" x14ac:dyDescent="0.3">
      <c r="A79" s="115" t="s">
        <v>78</v>
      </c>
      <c r="B79" s="79" t="s">
        <v>80</v>
      </c>
      <c r="C79" s="61"/>
      <c r="D79" s="64" t="s">
        <v>19</v>
      </c>
      <c r="E79" s="61"/>
      <c r="F79" s="61"/>
      <c r="G79" s="62"/>
      <c r="H79" s="63">
        <v>1</v>
      </c>
      <c r="I79" s="64">
        <v>1</v>
      </c>
      <c r="J79" s="65">
        <f t="shared" si="14"/>
        <v>1</v>
      </c>
      <c r="K79" s="64">
        <v>1</v>
      </c>
      <c r="L79" s="64"/>
      <c r="M79" s="64"/>
      <c r="N79" s="64"/>
      <c r="O79" s="7">
        <f t="shared" si="15"/>
        <v>0</v>
      </c>
      <c r="P79" s="58">
        <f t="shared" si="13"/>
        <v>0</v>
      </c>
      <c r="Q79" s="59"/>
    </row>
    <row r="80" spans="1:17" ht="39" thickBot="1" x14ac:dyDescent="0.3">
      <c r="A80" s="115" t="s">
        <v>132</v>
      </c>
      <c r="B80" s="79" t="s">
        <v>133</v>
      </c>
      <c r="C80" s="61"/>
      <c r="D80" s="61" t="s">
        <v>17</v>
      </c>
      <c r="E80" s="61"/>
      <c r="F80" s="61"/>
      <c r="G80" s="62"/>
      <c r="H80" s="63">
        <v>16</v>
      </c>
      <c r="I80" s="64">
        <v>13</v>
      </c>
      <c r="J80" s="65">
        <f t="shared" si="14"/>
        <v>0.8125</v>
      </c>
      <c r="K80" s="64">
        <v>12</v>
      </c>
      <c r="L80" s="64">
        <v>1</v>
      </c>
      <c r="M80" s="64"/>
      <c r="N80" s="64"/>
      <c r="O80" s="7">
        <f t="shared" si="15"/>
        <v>2</v>
      </c>
      <c r="P80" s="58">
        <f t="shared" si="13"/>
        <v>0.125</v>
      </c>
      <c r="Q80" s="59"/>
    </row>
    <row r="81" spans="1:18" ht="39" thickBot="1" x14ac:dyDescent="0.3">
      <c r="A81" s="115" t="s">
        <v>132</v>
      </c>
      <c r="B81" s="79" t="s">
        <v>133</v>
      </c>
      <c r="C81" s="61"/>
      <c r="D81" s="61" t="s">
        <v>19</v>
      </c>
      <c r="E81" s="61"/>
      <c r="F81" s="61"/>
      <c r="G81" s="62"/>
      <c r="H81" s="63">
        <v>4</v>
      </c>
      <c r="I81" s="64">
        <v>4</v>
      </c>
      <c r="J81" s="65">
        <f t="shared" si="14"/>
        <v>1</v>
      </c>
      <c r="K81" s="64">
        <v>3</v>
      </c>
      <c r="L81" s="64"/>
      <c r="M81" s="64"/>
      <c r="N81" s="64"/>
      <c r="O81" s="7">
        <f t="shared" si="15"/>
        <v>0</v>
      </c>
      <c r="P81" s="58">
        <f t="shared" si="13"/>
        <v>0</v>
      </c>
      <c r="Q81" s="59"/>
    </row>
    <row r="82" spans="1:18" ht="39" thickBot="1" x14ac:dyDescent="0.3">
      <c r="A82" s="115" t="s">
        <v>81</v>
      </c>
      <c r="B82" s="79" t="s">
        <v>82</v>
      </c>
      <c r="C82" s="61"/>
      <c r="D82" s="61" t="s">
        <v>19</v>
      </c>
      <c r="E82" s="61"/>
      <c r="F82" s="61"/>
      <c r="G82" s="62"/>
      <c r="H82" s="63">
        <v>20</v>
      </c>
      <c r="I82" s="64">
        <v>18</v>
      </c>
      <c r="J82" s="65">
        <f t="shared" si="14"/>
        <v>0.9</v>
      </c>
      <c r="K82" s="64">
        <v>10</v>
      </c>
      <c r="L82" s="64"/>
      <c r="M82" s="64"/>
      <c r="N82" s="64"/>
      <c r="O82" s="7">
        <f t="shared" si="15"/>
        <v>2</v>
      </c>
      <c r="P82" s="58">
        <f t="shared" si="13"/>
        <v>0.1</v>
      </c>
      <c r="Q82" s="59"/>
    </row>
    <row r="83" spans="1:18" ht="51.75" thickBot="1" x14ac:dyDescent="0.3">
      <c r="A83" s="115" t="s">
        <v>84</v>
      </c>
      <c r="B83" s="79" t="s">
        <v>85</v>
      </c>
      <c r="C83" s="61"/>
      <c r="D83" s="64" t="s">
        <v>19</v>
      </c>
      <c r="E83" s="61"/>
      <c r="F83" s="61"/>
      <c r="G83" s="62"/>
      <c r="H83" s="63">
        <v>1</v>
      </c>
      <c r="I83" s="64">
        <v>1</v>
      </c>
      <c r="J83" s="65">
        <f t="shared" si="14"/>
        <v>1</v>
      </c>
      <c r="K83" s="64">
        <v>1</v>
      </c>
      <c r="L83" s="64"/>
      <c r="M83" s="64"/>
      <c r="N83" s="64"/>
      <c r="O83" s="7">
        <f t="shared" si="15"/>
        <v>0</v>
      </c>
      <c r="P83" s="58">
        <f t="shared" si="13"/>
        <v>0</v>
      </c>
      <c r="Q83" s="59"/>
    </row>
    <row r="84" spans="1:18" ht="64.5" thickBot="1" x14ac:dyDescent="0.3">
      <c r="A84" s="115" t="s">
        <v>134</v>
      </c>
      <c r="B84" s="79" t="s">
        <v>135</v>
      </c>
      <c r="C84" s="61"/>
      <c r="D84" s="61" t="s">
        <v>17</v>
      </c>
      <c r="E84" s="61"/>
      <c r="F84" s="61"/>
      <c r="G84" s="62"/>
      <c r="H84" s="63">
        <v>10</v>
      </c>
      <c r="I84" s="64">
        <v>9</v>
      </c>
      <c r="J84" s="65">
        <f t="shared" si="14"/>
        <v>0.9</v>
      </c>
      <c r="K84" s="64">
        <v>2</v>
      </c>
      <c r="L84" s="64"/>
      <c r="M84" s="64"/>
      <c r="N84" s="64"/>
      <c r="O84" s="7">
        <f t="shared" si="15"/>
        <v>1</v>
      </c>
      <c r="P84" s="58">
        <f t="shared" si="13"/>
        <v>0.1</v>
      </c>
      <c r="Q84" s="59"/>
    </row>
    <row r="85" spans="1:18" ht="64.5" thickBot="1" x14ac:dyDescent="0.3">
      <c r="A85" s="115" t="s">
        <v>134</v>
      </c>
      <c r="B85" s="79" t="s">
        <v>135</v>
      </c>
      <c r="C85" s="61"/>
      <c r="D85" s="61" t="s">
        <v>19</v>
      </c>
      <c r="E85" s="61"/>
      <c r="F85" s="61"/>
      <c r="G85" s="62"/>
      <c r="H85" s="63">
        <v>12</v>
      </c>
      <c r="I85" s="64">
        <v>11</v>
      </c>
      <c r="J85" s="65">
        <f t="shared" si="14"/>
        <v>0.91666666666666663</v>
      </c>
      <c r="K85" s="64">
        <v>7</v>
      </c>
      <c r="L85" s="64"/>
      <c r="M85" s="64"/>
      <c r="N85" s="64">
        <v>1</v>
      </c>
      <c r="O85" s="7">
        <f t="shared" si="15"/>
        <v>0</v>
      </c>
      <c r="P85" s="58">
        <f t="shared" si="13"/>
        <v>0</v>
      </c>
      <c r="Q85" s="59"/>
    </row>
    <row r="86" spans="1:18" ht="39" thickBot="1" x14ac:dyDescent="0.3">
      <c r="A86" s="115" t="s">
        <v>86</v>
      </c>
      <c r="B86" s="10" t="s">
        <v>136</v>
      </c>
      <c r="C86" s="67">
        <v>5</v>
      </c>
      <c r="D86" s="11" t="s">
        <v>17</v>
      </c>
      <c r="E86" s="67">
        <v>53</v>
      </c>
      <c r="F86" s="67">
        <v>11</v>
      </c>
      <c r="G86" s="68">
        <v>0.20754716981132076</v>
      </c>
      <c r="H86" s="12">
        <v>5</v>
      </c>
      <c r="I86" s="11">
        <v>4</v>
      </c>
      <c r="J86" s="13">
        <f t="shared" si="14"/>
        <v>0.8</v>
      </c>
      <c r="K86" s="11">
        <v>4</v>
      </c>
      <c r="L86" s="11"/>
      <c r="M86" s="11"/>
      <c r="N86" s="11"/>
      <c r="O86" s="7">
        <f t="shared" si="15"/>
        <v>1</v>
      </c>
      <c r="P86" s="58">
        <f t="shared" si="13"/>
        <v>0.2</v>
      </c>
      <c r="Q86" s="59"/>
    </row>
    <row r="87" spans="1:18" ht="51.75" thickBot="1" x14ac:dyDescent="0.3">
      <c r="A87" s="115" t="s">
        <v>86</v>
      </c>
      <c r="B87" s="10" t="s">
        <v>87</v>
      </c>
      <c r="C87" s="67">
        <v>5</v>
      </c>
      <c r="D87" s="11" t="s">
        <v>19</v>
      </c>
      <c r="E87" s="11">
        <v>27</v>
      </c>
      <c r="F87" s="67">
        <v>27</v>
      </c>
      <c r="G87" s="68">
        <f>F87/E87</f>
        <v>1</v>
      </c>
      <c r="H87" s="12">
        <v>3</v>
      </c>
      <c r="I87" s="11">
        <v>3</v>
      </c>
      <c r="J87" s="13">
        <f t="shared" si="14"/>
        <v>1</v>
      </c>
      <c r="K87" s="11">
        <v>3</v>
      </c>
      <c r="L87" s="11"/>
      <c r="M87" s="11"/>
      <c r="N87" s="11"/>
      <c r="O87" s="7">
        <f t="shared" si="15"/>
        <v>0</v>
      </c>
      <c r="P87" s="58">
        <f t="shared" si="13"/>
        <v>0</v>
      </c>
      <c r="Q87" s="59"/>
    </row>
    <row r="88" spans="1:18" ht="26.25" thickBot="1" x14ac:dyDescent="0.3">
      <c r="A88" s="116" t="s">
        <v>88</v>
      </c>
      <c r="B88" s="79" t="s">
        <v>89</v>
      </c>
      <c r="C88" s="67">
        <v>4</v>
      </c>
      <c r="D88" s="67" t="s">
        <v>19</v>
      </c>
      <c r="E88" s="67">
        <v>20</v>
      </c>
      <c r="F88" s="67">
        <v>16</v>
      </c>
      <c r="G88" s="68">
        <v>0.8</v>
      </c>
      <c r="H88" s="12">
        <v>24</v>
      </c>
      <c r="I88" s="11">
        <v>15</v>
      </c>
      <c r="J88" s="13">
        <f t="shared" si="14"/>
        <v>0.625</v>
      </c>
      <c r="K88" s="11">
        <v>7</v>
      </c>
      <c r="L88" s="11">
        <v>2</v>
      </c>
      <c r="M88" s="11"/>
      <c r="N88" s="11">
        <v>4</v>
      </c>
      <c r="O88" s="7">
        <f t="shared" si="15"/>
        <v>3</v>
      </c>
      <c r="P88" s="58">
        <f t="shared" si="13"/>
        <v>0.125</v>
      </c>
      <c r="Q88" s="59"/>
    </row>
    <row r="89" spans="1:18" ht="77.25" thickBot="1" x14ac:dyDescent="0.3">
      <c r="A89" s="115" t="s">
        <v>90</v>
      </c>
      <c r="B89" s="79" t="s">
        <v>91</v>
      </c>
      <c r="C89" s="67" t="s">
        <v>83</v>
      </c>
      <c r="D89" s="67" t="s">
        <v>17</v>
      </c>
      <c r="E89" s="11"/>
      <c r="F89" s="67">
        <v>1</v>
      </c>
      <c r="G89" s="68"/>
      <c r="H89" s="12">
        <v>15</v>
      </c>
      <c r="I89" s="11">
        <v>14</v>
      </c>
      <c r="J89" s="13">
        <f t="shared" si="14"/>
        <v>0.93333333333333335</v>
      </c>
      <c r="K89" s="11">
        <v>11</v>
      </c>
      <c r="L89" s="11"/>
      <c r="M89" s="11"/>
      <c r="N89" s="11"/>
      <c r="O89" s="7">
        <f t="shared" si="15"/>
        <v>1</v>
      </c>
      <c r="P89" s="58">
        <f t="shared" si="13"/>
        <v>6.6666666666666666E-2</v>
      </c>
      <c r="Q89" s="59"/>
    </row>
    <row r="90" spans="1:18" ht="77.25" thickBot="1" x14ac:dyDescent="0.3">
      <c r="A90" s="117" t="s">
        <v>90</v>
      </c>
      <c r="B90" s="87" t="s">
        <v>91</v>
      </c>
      <c r="C90" s="67">
        <v>5</v>
      </c>
      <c r="D90" s="67" t="s">
        <v>19</v>
      </c>
      <c r="E90" s="67">
        <v>11</v>
      </c>
      <c r="F90" s="67">
        <v>5</v>
      </c>
      <c r="G90" s="68">
        <v>0.45454545454545453</v>
      </c>
      <c r="H90" s="12">
        <v>10</v>
      </c>
      <c r="I90" s="11">
        <v>8</v>
      </c>
      <c r="J90" s="13">
        <f t="shared" si="14"/>
        <v>0.8</v>
      </c>
      <c r="K90" s="11">
        <v>6</v>
      </c>
      <c r="L90" s="11"/>
      <c r="M90" s="11"/>
      <c r="N90" s="11">
        <v>1</v>
      </c>
      <c r="O90" s="7">
        <f t="shared" si="15"/>
        <v>1</v>
      </c>
      <c r="P90" s="58">
        <f t="shared" si="13"/>
        <v>0.1</v>
      </c>
      <c r="Q90" s="59"/>
    </row>
    <row r="91" spans="1:18" ht="16.5" thickTop="1" thickBot="1" x14ac:dyDescent="0.3">
      <c r="A91" s="118" t="s">
        <v>92</v>
      </c>
      <c r="B91" s="119"/>
      <c r="C91" s="120"/>
      <c r="D91" s="120"/>
      <c r="E91" s="120">
        <f>SUM(E75:E90)</f>
        <v>135</v>
      </c>
      <c r="F91" s="120">
        <v>155</v>
      </c>
      <c r="G91" s="121">
        <v>0.82887700534759357</v>
      </c>
      <c r="H91" s="122">
        <f>SUM(H75:H90)</f>
        <v>185</v>
      </c>
      <c r="I91" s="122">
        <f>SUM(I75:I90)</f>
        <v>156</v>
      </c>
      <c r="J91" s="123">
        <f t="shared" si="14"/>
        <v>0.84324324324324329</v>
      </c>
      <c r="K91" s="124">
        <f>SUM(K75:K90)</f>
        <v>102</v>
      </c>
      <c r="L91" s="124">
        <f>SUM(L75:L90)</f>
        <v>6</v>
      </c>
      <c r="M91" s="124">
        <f>SUM(M75:M90)</f>
        <v>0</v>
      </c>
      <c r="N91" s="124">
        <f>SUM(N75:N90)</f>
        <v>12</v>
      </c>
      <c r="O91" s="124">
        <f>SUM(O75:O90)</f>
        <v>11</v>
      </c>
      <c r="P91" s="71">
        <f t="shared" si="13"/>
        <v>5.9459459459459463E-2</v>
      </c>
      <c r="Q91" s="59"/>
    </row>
    <row r="92" spans="1:18" s="22" customFormat="1" x14ac:dyDescent="0.25">
      <c r="A92" s="125" t="s">
        <v>93</v>
      </c>
      <c r="B92" s="125"/>
      <c r="C92" s="23"/>
      <c r="D92" s="23"/>
      <c r="E92" s="23">
        <f>E10+E17+E22+E30+E42+E53+E58+E66+E74+E91</f>
        <v>1209</v>
      </c>
      <c r="F92" s="23">
        <f>F10+F17+F22+F30+F42+F53+F58+F66+F74+F91</f>
        <v>980</v>
      </c>
      <c r="G92" s="24">
        <f>F92/E92</f>
        <v>0.81058726220016541</v>
      </c>
      <c r="H92" s="126">
        <f>H10+H17+H22+H30+H42+H53+H58+H66+H74+H91</f>
        <v>1047</v>
      </c>
      <c r="I92" s="126">
        <f>I10+I17+I22+I30+I42+I53+I58+I66+I74+I91</f>
        <v>856</v>
      </c>
      <c r="J92" s="13">
        <f>I92/H92</f>
        <v>0.81757402101241639</v>
      </c>
      <c r="K92" s="126">
        <f>K10+K17+K22+K30+K42+K53+K58+K66+K74+K91</f>
        <v>673</v>
      </c>
      <c r="L92" s="126">
        <f>L10+L17+L22+L30+L42+L53+L58+L66+L74+L91</f>
        <v>36</v>
      </c>
      <c r="M92" s="23">
        <f>M10+M17+M22+M30+M42+M53+M58+M66+M74+M91</f>
        <v>4</v>
      </c>
      <c r="N92" s="23">
        <f>N10+N17+N22+N30+N42+N53+N58+N66+N74+N91</f>
        <v>108</v>
      </c>
      <c r="O92" s="126">
        <f>O10+O17+O22+O30+O42+O53+O58+O66+O74+O91</f>
        <v>43</v>
      </c>
      <c r="P92" s="127">
        <f t="shared" si="13"/>
        <v>4.1069723018147083E-2</v>
      </c>
      <c r="Q92" s="128"/>
    </row>
    <row r="93" spans="1:18" ht="27.75" hidden="1" customHeight="1" thickBot="1" x14ac:dyDescent="0.3">
      <c r="A93" s="129" t="s">
        <v>137</v>
      </c>
      <c r="B93" s="129"/>
      <c r="C93" s="130"/>
      <c r="D93" s="130"/>
      <c r="E93" s="130"/>
      <c r="F93" s="130"/>
      <c r="G93" s="130"/>
      <c r="H93" s="25">
        <f>H11+H14+H15+H16+H13+H18+H19+H20+H21+H23+H24+H25+H26+H27+H28+H29+H33+H34+H37+H38+H39+H40+H43+H44+H45+H46+H47+H48+H49+H50+H51+H52+H54+H55+H56+H57</f>
        <v>463</v>
      </c>
      <c r="I93" s="25">
        <f t="shared" ref="I93:N93" si="16">I11+I14+I15+I16+I13+I18+I19+I20+I21+I23+I24+I25+I26+I27+I28+I29+I33+I34+I37+I38+I39+I40+I43+I44+I45+I46+I47+I48+I49+I50+I51+I52+I54+I55+I56+I57</f>
        <v>396</v>
      </c>
      <c r="J93" s="13">
        <f>I93/H93</f>
        <v>0.85529157667386613</v>
      </c>
      <c r="K93" s="25">
        <f t="shared" si="16"/>
        <v>344</v>
      </c>
      <c r="L93" s="25">
        <f t="shared" si="16"/>
        <v>18</v>
      </c>
      <c r="M93" s="25">
        <f t="shared" si="16"/>
        <v>2</v>
      </c>
      <c r="N93" s="25">
        <f t="shared" si="16"/>
        <v>41</v>
      </c>
      <c r="O93" s="126">
        <f>H93-I93-L93-M93-N93</f>
        <v>6</v>
      </c>
      <c r="P93" s="71">
        <f t="shared" si="13"/>
        <v>1.2958963282937365E-2</v>
      </c>
      <c r="Q93" s="59"/>
    </row>
    <row r="94" spans="1:18" hidden="1" x14ac:dyDescent="0.25">
      <c r="A94" s="131"/>
      <c r="B94" s="130" t="s">
        <v>138</v>
      </c>
      <c r="C94" s="132"/>
      <c r="D94" s="132"/>
      <c r="E94" s="132"/>
      <c r="F94" s="132"/>
      <c r="G94" s="132"/>
      <c r="H94" s="25">
        <f>H11+H14+H15+H16+H18+H19+H20+H21+H23+H24+H25+H26+H28+H29+H33+H37+H38+H43+H44+H45+H46+H49+H51+H52+H54+H57</f>
        <v>342</v>
      </c>
      <c r="I94" s="25">
        <f>I11+I14+I15+I16+I18+I19+I20+I21+I23+I24+I25+I26+I28+I29+I33+I37+I38+I43+I44+I45+I46+I49+I51+I52+I54+I57</f>
        <v>300</v>
      </c>
      <c r="J94" s="27">
        <f>I94/H94</f>
        <v>0.8771929824561403</v>
      </c>
      <c r="K94" s="25">
        <f t="shared" ref="K94:O94" si="17">K11+K14+K15+K16+K18+K19+K20+K21+K23+K24+K25+K26+K28+K29+K33+K37+K38+K43+K44+K45+K46+K49+K51+K52+K54+K57</f>
        <v>259</v>
      </c>
      <c r="L94" s="25">
        <f t="shared" si="17"/>
        <v>10</v>
      </c>
      <c r="M94" s="25">
        <f t="shared" si="17"/>
        <v>1</v>
      </c>
      <c r="N94" s="25">
        <f t="shared" si="17"/>
        <v>27</v>
      </c>
      <c r="O94" s="25">
        <f t="shared" si="17"/>
        <v>4</v>
      </c>
      <c r="P94" s="27">
        <f>O94/H94</f>
        <v>1.1695906432748537E-2</v>
      </c>
      <c r="Q94" s="59"/>
    </row>
    <row r="95" spans="1:18" s="28" customFormat="1" hidden="1" x14ac:dyDescent="0.25">
      <c r="A95" s="133"/>
      <c r="B95" s="133"/>
      <c r="C95" s="132"/>
      <c r="D95" s="132"/>
      <c r="E95" s="132"/>
      <c r="F95" s="132"/>
      <c r="G95" s="132"/>
      <c r="H95" s="25"/>
      <c r="I95" s="25"/>
      <c r="J95" s="25"/>
      <c r="K95" s="27">
        <f>K94/H94</f>
        <v>0.75730994152046782</v>
      </c>
      <c r="L95" s="26">
        <f>L94/H94</f>
        <v>2.9239766081871343E-2</v>
      </c>
      <c r="M95" s="27">
        <f>M94/H94</f>
        <v>2.9239766081871343E-3</v>
      </c>
      <c r="N95" s="27">
        <f>N94/H94</f>
        <v>7.8947368421052627E-2</v>
      </c>
      <c r="O95" s="25"/>
      <c r="P95" s="132"/>
      <c r="Q95" s="59"/>
      <c r="R95"/>
    </row>
    <row r="96" spans="1:18" x14ac:dyDescent="0.25">
      <c r="L96" s="136"/>
    </row>
    <row r="98" spans="4:16" ht="18.75" x14ac:dyDescent="0.3">
      <c r="D98" s="30" t="s">
        <v>94</v>
      </c>
      <c r="E98" s="31"/>
      <c r="F98" s="31"/>
      <c r="G98" s="31"/>
      <c r="H98" s="32"/>
      <c r="I98" s="32"/>
      <c r="J98" s="32"/>
      <c r="K98" s="32"/>
      <c r="L98" s="33" t="s">
        <v>95</v>
      </c>
    </row>
    <row r="99" spans="4:16" x14ac:dyDescent="0.25">
      <c r="L99" s="34"/>
      <c r="M99" s="34"/>
      <c r="P99" s="137"/>
    </row>
  </sheetData>
  <mergeCells count="24">
    <mergeCell ref="A30:B30"/>
    <mergeCell ref="A53:B53"/>
    <mergeCell ref="A58:B58"/>
    <mergeCell ref="A66:B66"/>
    <mergeCell ref="A74:B74"/>
    <mergeCell ref="A1:P1"/>
    <mergeCell ref="A3:B4"/>
    <mergeCell ref="C3:C4"/>
    <mergeCell ref="D3:D4"/>
    <mergeCell ref="E3:E4"/>
    <mergeCell ref="F3:F4"/>
    <mergeCell ref="G3:G4"/>
    <mergeCell ref="H3:H4"/>
    <mergeCell ref="I3:K3"/>
    <mergeCell ref="B2:N2"/>
    <mergeCell ref="A10:B10"/>
    <mergeCell ref="A17:B17"/>
    <mergeCell ref="A22:B22"/>
    <mergeCell ref="L3:N3"/>
    <mergeCell ref="O3:O4"/>
    <mergeCell ref="P3:P4"/>
    <mergeCell ref="A92:B92"/>
    <mergeCell ref="A93:B93"/>
    <mergeCell ref="A91:B9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Тайбыл Регина Сергеевна Т.Р.С. 388046</dc:creator>
  <cp:lastModifiedBy>Тайбыл Регина Сергеевна Т.Р.С.</cp:lastModifiedBy>
  <dcterms:created xsi:type="dcterms:W3CDTF">2015-06-05T18:19:34Z</dcterms:created>
  <dcterms:modified xsi:type="dcterms:W3CDTF">2023-12-21T10:21:28Z</dcterms:modified>
</cp:coreProperties>
</file>