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aybyl.regina\Desktop\ТРУДОУСТРОЙСТВО\"/>
    </mc:Choice>
  </mc:AlternateContent>
  <xr:revisionPtr revIDLastSave="0" documentId="13_ncr:1_{7E967407-94FB-4129-B0E5-A11D77AE1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6" i="1" l="1"/>
  <c r="M96" i="1"/>
  <c r="L96" i="1"/>
  <c r="K96" i="1"/>
  <c r="N95" i="1"/>
  <c r="M95" i="1"/>
  <c r="L95" i="1"/>
  <c r="K95" i="1"/>
  <c r="I95" i="1"/>
  <c r="H95" i="1"/>
  <c r="J95" i="1" s="1"/>
  <c r="F95" i="1"/>
  <c r="G95" i="1" s="1"/>
  <c r="E95" i="1"/>
  <c r="H93" i="1"/>
  <c r="F93" i="1"/>
  <c r="N92" i="1"/>
  <c r="M92" i="1"/>
  <c r="L92" i="1"/>
  <c r="K92" i="1"/>
  <c r="I92" i="1"/>
  <c r="J92" i="1" s="1"/>
  <c r="H92" i="1"/>
  <c r="O92" i="1" s="1"/>
  <c r="E92" i="1"/>
  <c r="O91" i="1"/>
  <c r="J91" i="1"/>
  <c r="G91" i="1"/>
  <c r="O90" i="1"/>
  <c r="J90" i="1"/>
  <c r="O89" i="1"/>
  <c r="J89" i="1"/>
  <c r="G89" i="1"/>
  <c r="O88" i="1"/>
  <c r="J88" i="1"/>
  <c r="O87" i="1"/>
  <c r="J87" i="1"/>
  <c r="O86" i="1"/>
  <c r="J86" i="1"/>
  <c r="O85" i="1"/>
  <c r="J85" i="1"/>
  <c r="O84" i="1"/>
  <c r="J84" i="1"/>
  <c r="O83" i="1"/>
  <c r="J83" i="1"/>
  <c r="O82" i="1"/>
  <c r="J82" i="1"/>
  <c r="O81" i="1"/>
  <c r="J81" i="1"/>
  <c r="G81" i="1"/>
  <c r="O80" i="1"/>
  <c r="J80" i="1"/>
  <c r="O79" i="1"/>
  <c r="J79" i="1"/>
  <c r="N78" i="1"/>
  <c r="M78" i="1"/>
  <c r="L78" i="1"/>
  <c r="K78" i="1"/>
  <c r="I78" i="1"/>
  <c r="J78" i="1" s="1"/>
  <c r="E78" i="1"/>
  <c r="O77" i="1"/>
  <c r="J77" i="1"/>
  <c r="O76" i="1"/>
  <c r="J76" i="1"/>
  <c r="O75" i="1"/>
  <c r="J75" i="1"/>
  <c r="O74" i="1"/>
  <c r="J74" i="1"/>
  <c r="O73" i="1"/>
  <c r="J73" i="1"/>
  <c r="O72" i="1"/>
  <c r="J72" i="1"/>
  <c r="O71" i="1"/>
  <c r="J71" i="1"/>
  <c r="O70" i="1"/>
  <c r="O78" i="1" s="1"/>
  <c r="J70" i="1"/>
  <c r="N69" i="1"/>
  <c r="M69" i="1"/>
  <c r="L69" i="1"/>
  <c r="K69" i="1"/>
  <c r="I69" i="1"/>
  <c r="I93" i="1" s="1"/>
  <c r="J93" i="1" s="1"/>
  <c r="H69" i="1"/>
  <c r="E69" i="1"/>
  <c r="O68" i="1"/>
  <c r="J68" i="1"/>
  <c r="O67" i="1"/>
  <c r="J67" i="1"/>
  <c r="O66" i="1"/>
  <c r="J66" i="1"/>
  <c r="O65" i="1"/>
  <c r="J65" i="1"/>
  <c r="O64" i="1"/>
  <c r="J64" i="1"/>
  <c r="G64" i="1"/>
  <c r="O63" i="1"/>
  <c r="J63" i="1"/>
  <c r="O62" i="1"/>
  <c r="J62" i="1"/>
  <c r="O61" i="1"/>
  <c r="O69" i="1" s="1"/>
  <c r="J61" i="1"/>
  <c r="N60" i="1"/>
  <c r="M60" i="1"/>
  <c r="L60" i="1"/>
  <c r="K60" i="1"/>
  <c r="I60" i="1"/>
  <c r="J60" i="1" s="1"/>
  <c r="H60" i="1"/>
  <c r="E60" i="1"/>
  <c r="O59" i="1"/>
  <c r="J59" i="1"/>
  <c r="O58" i="1"/>
  <c r="J58" i="1"/>
  <c r="O57" i="1"/>
  <c r="O60" i="1" s="1"/>
  <c r="J57" i="1"/>
  <c r="N56" i="1"/>
  <c r="M56" i="1"/>
  <c r="L56" i="1"/>
  <c r="K56" i="1"/>
  <c r="J56" i="1"/>
  <c r="I56" i="1"/>
  <c r="H56" i="1"/>
  <c r="E56" i="1"/>
  <c r="O55" i="1"/>
  <c r="J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G48" i="1"/>
  <c r="O47" i="1"/>
  <c r="J47" i="1"/>
  <c r="O46" i="1"/>
  <c r="J46" i="1"/>
  <c r="O45" i="1"/>
  <c r="J45" i="1"/>
  <c r="O44" i="1"/>
  <c r="J44" i="1"/>
  <c r="O43" i="1"/>
  <c r="J43" i="1"/>
  <c r="O42" i="1"/>
  <c r="O56" i="1" s="1"/>
  <c r="J42" i="1"/>
  <c r="S41" i="1"/>
  <c r="N41" i="1"/>
  <c r="M41" i="1"/>
  <c r="L41" i="1"/>
  <c r="K41" i="1"/>
  <c r="I41" i="1"/>
  <c r="J41" i="1" s="1"/>
  <c r="H41" i="1"/>
  <c r="E41" i="1"/>
  <c r="O40" i="1"/>
  <c r="J40" i="1"/>
  <c r="O39" i="1"/>
  <c r="J39" i="1"/>
  <c r="O38" i="1"/>
  <c r="J38" i="1"/>
  <c r="O37" i="1"/>
  <c r="J37" i="1"/>
  <c r="O36" i="1"/>
  <c r="J36" i="1"/>
  <c r="O35" i="1"/>
  <c r="J35" i="1"/>
  <c r="O34" i="1"/>
  <c r="J34" i="1"/>
  <c r="G34" i="1"/>
  <c r="O33" i="1"/>
  <c r="O41" i="1" s="1"/>
  <c r="J33" i="1"/>
  <c r="N32" i="1"/>
  <c r="M32" i="1"/>
  <c r="L32" i="1"/>
  <c r="K32" i="1"/>
  <c r="I32" i="1"/>
  <c r="J32" i="1" s="1"/>
  <c r="H32" i="1"/>
  <c r="O32" i="1" s="1"/>
  <c r="E32" i="1"/>
  <c r="O31" i="1"/>
  <c r="J31" i="1"/>
  <c r="O30" i="1"/>
  <c r="J30" i="1"/>
  <c r="O29" i="1"/>
  <c r="J29" i="1"/>
  <c r="O28" i="1"/>
  <c r="J28" i="1"/>
  <c r="G28" i="1"/>
  <c r="O27" i="1"/>
  <c r="J27" i="1"/>
  <c r="O26" i="1"/>
  <c r="J26" i="1"/>
  <c r="O25" i="1"/>
  <c r="J25" i="1"/>
  <c r="N24" i="1"/>
  <c r="M24" i="1"/>
  <c r="L24" i="1"/>
  <c r="K24" i="1"/>
  <c r="I24" i="1"/>
  <c r="J24" i="1" s="1"/>
  <c r="H24" i="1"/>
  <c r="E24" i="1"/>
  <c r="O23" i="1"/>
  <c r="J23" i="1"/>
  <c r="O22" i="1"/>
  <c r="J22" i="1"/>
  <c r="O21" i="1"/>
  <c r="J21" i="1"/>
  <c r="O20" i="1"/>
  <c r="J20" i="1"/>
  <c r="O19" i="1"/>
  <c r="O24" i="1" s="1"/>
  <c r="J19" i="1"/>
  <c r="N18" i="1"/>
  <c r="M18" i="1"/>
  <c r="L18" i="1"/>
  <c r="K18" i="1"/>
  <c r="J18" i="1"/>
  <c r="I18" i="1"/>
  <c r="H18" i="1"/>
  <c r="E18" i="1"/>
  <c r="O17" i="1"/>
  <c r="J17" i="1"/>
  <c r="O16" i="1"/>
  <c r="J16" i="1"/>
  <c r="O15" i="1"/>
  <c r="O18" i="1" s="1"/>
  <c r="J15" i="1"/>
  <c r="O14" i="1"/>
  <c r="J14" i="1"/>
  <c r="O13" i="1"/>
  <c r="O95" i="1" s="1"/>
  <c r="O96" i="1" s="1"/>
  <c r="J13" i="1"/>
  <c r="O12" i="1"/>
  <c r="J12" i="1"/>
  <c r="O11" i="1"/>
  <c r="J11" i="1"/>
  <c r="O10" i="1"/>
  <c r="J10" i="1"/>
  <c r="N9" i="1"/>
  <c r="N93" i="1" s="1"/>
  <c r="N94" i="1" s="1"/>
  <c r="M9" i="1"/>
  <c r="M93" i="1" s="1"/>
  <c r="M94" i="1" s="1"/>
  <c r="L9" i="1"/>
  <c r="L93" i="1" s="1"/>
  <c r="L94" i="1" s="1"/>
  <c r="K9" i="1"/>
  <c r="K93" i="1" s="1"/>
  <c r="K94" i="1" s="1"/>
  <c r="J9" i="1"/>
  <c r="I9" i="1"/>
  <c r="H9" i="1"/>
  <c r="E9" i="1"/>
  <c r="E93" i="1" s="1"/>
  <c r="O8" i="1"/>
  <c r="J8" i="1"/>
  <c r="G8" i="1"/>
  <c r="O7" i="1"/>
  <c r="O9" i="1" s="1"/>
  <c r="J7" i="1"/>
  <c r="O6" i="1"/>
  <c r="J6" i="1"/>
  <c r="O5" i="1"/>
  <c r="J5" i="1"/>
  <c r="G93" i="1" l="1"/>
  <c r="O93" i="1"/>
  <c r="O94" i="1" s="1"/>
  <c r="J69" i="1"/>
</calcChain>
</file>

<file path=xl/sharedStrings.xml><?xml version="1.0" encoding="utf-8"?>
<sst xmlns="http://schemas.openxmlformats.org/spreadsheetml/2006/main" count="293" uniqueCount="142">
  <si>
    <t>Тувинский государственный университет</t>
  </si>
  <si>
    <t>Сведения о трудоустройсте выпускников 2021-2022 учебного года (по состоянию на 20.12.23г)</t>
  </si>
  <si>
    <t>Специальность / направление подготовки</t>
  </si>
  <si>
    <t>Форма обучения</t>
  </si>
  <si>
    <t>Всего прием, чел.</t>
  </si>
  <si>
    <t>Всего выпуск, чел.</t>
  </si>
  <si>
    <t>Всего выпуск по отношению к приему студентов, %</t>
  </si>
  <si>
    <t xml:space="preserve">Трудоустроены </t>
  </si>
  <si>
    <t>Занятые выпускники, чел.</t>
  </si>
  <si>
    <t>Не трудоустроенны</t>
  </si>
  <si>
    <t>Примечание</t>
  </si>
  <si>
    <t>Трудоустроены, чел.</t>
  </si>
  <si>
    <t xml:space="preserve"> % трудоустроенных ьвыпускников</t>
  </si>
  <si>
    <t>в.т.ч. трудоустроены по специальности</t>
  </si>
  <si>
    <t>Продолжили обучение (специалитет, магистратура, аспирантура)</t>
  </si>
  <si>
    <t>Служба в РА</t>
  </si>
  <si>
    <t>Отпуск по уходу за ребенком</t>
  </si>
  <si>
    <t>40.03.01</t>
  </si>
  <si>
    <t>Юриспруденция, профиль "Уголовно-правовой"</t>
  </si>
  <si>
    <t>ОФО</t>
  </si>
  <si>
    <t>3 г 6 м</t>
  </si>
  <si>
    <t>ЗФО</t>
  </si>
  <si>
    <t>40.04.01</t>
  </si>
  <si>
    <t>Юриспруденция, направленность (программа) "Теория и история государства и права; сравнительно-правовые исследования"</t>
  </si>
  <si>
    <t>2 г 4 м</t>
  </si>
  <si>
    <t>Юриспруденция, направленность (программа) "Гражданское право и процесс"</t>
  </si>
  <si>
    <t>2 г 5 м</t>
  </si>
  <si>
    <t>Всего по ЮФ</t>
  </si>
  <si>
    <t>04.03.01</t>
  </si>
  <si>
    <t>Химия, профиль "Фармацевтическая химия"</t>
  </si>
  <si>
    <t>05.03.02</t>
  </si>
  <si>
    <t>География, профиль "Общая география"</t>
  </si>
  <si>
    <t>06.03.01</t>
  </si>
  <si>
    <t>Биология, профиль "Общая биология"</t>
  </si>
  <si>
    <t>44.03.05</t>
  </si>
  <si>
    <t>Педагогическое образование (с двумя профилями подготовки), профили  "География" и "Безопасность жизнедеятельности"</t>
  </si>
  <si>
    <t>04.04.01</t>
  </si>
  <si>
    <t>Химия, направленность (программа) "Аналитическая химия"</t>
  </si>
  <si>
    <t>06.04.01</t>
  </si>
  <si>
    <t>Биология, направленность (программа) "Генетика"</t>
  </si>
  <si>
    <t>44.04.01</t>
  </si>
  <si>
    <t>Педагогическое образование, направленность (программа) "Биология в системе общего и профессионального образования"</t>
  </si>
  <si>
    <t>Биология, направленность (программа) "Физиологические основы здоровьесбережения"</t>
  </si>
  <si>
    <t>2 г 3 м</t>
  </si>
  <si>
    <t>ОЗФО</t>
  </si>
  <si>
    <t>Всего по ЕГФ</t>
  </si>
  <si>
    <t>02.03.02</t>
  </si>
  <si>
    <t>Фундаментальная информатика и информационные технологии, профиль "Программирование и информационные технологии"</t>
  </si>
  <si>
    <t>Педагогическое образование (с двумя профилями подготовки), профили "Математика" и "Информатика"</t>
  </si>
  <si>
    <t>Педагогическое образование (с двумя профилями подготовки), профили "Информатика" и "Математика"</t>
  </si>
  <si>
    <t>Педагогическое образование, направленность (программа) "Информационно-коммуникационные технологии в образовании"</t>
  </si>
  <si>
    <t>Педагогическое образование, направленность (программа) "Теория и методика преподавания математики в профильной школе"</t>
  </si>
  <si>
    <t>Всего по ФМФ</t>
  </si>
  <si>
    <t>Педагогическое образование (с двумя профилями подготовки), профили "Родной язык и литература" и "Иностранный язык (английский язык)"</t>
  </si>
  <si>
    <t>Педагогическое образование (с двумя профилями подготовки), профили "Иностранный язык (английский язык)" и "Иностранный язык (французский язык)"</t>
  </si>
  <si>
    <t>Педагогическое образование (с двумя профилями подготовки), профили "Русский язык" и "Литература"</t>
  </si>
  <si>
    <t>45.03.01</t>
  </si>
  <si>
    <t>Филология, профиль "Отечественная филология (тувинский и русский языки)"</t>
  </si>
  <si>
    <t>Педагогическое образование, направленность (программа) "Литературное и языковое образование"</t>
  </si>
  <si>
    <t>Педагогическое образование, направленность (программа) "Обучение родному языку в поликультурной среде"</t>
  </si>
  <si>
    <t>Всего по ФФ</t>
  </si>
  <si>
    <t>41.03.01</t>
  </si>
  <si>
    <t>Зарубежное регионоведение, профиль "Азиатские исследования"</t>
  </si>
  <si>
    <t>Педагогическое образование (с двумя профилями подготовки), профили "История" и "Обществознание"</t>
  </si>
  <si>
    <t>46.03.02</t>
  </si>
  <si>
    <t>Документоведение и архивоведение, профиль "Документирование управления персоналом"</t>
  </si>
  <si>
    <t>Документоведение и архивоведение, профиль "Организация управления электронными документами"</t>
  </si>
  <si>
    <t>4 г 6 м</t>
  </si>
  <si>
    <t>Педагогическое образование, направленность (программа) "Современное историческое образование в контексте историко-культурного стандарта"</t>
  </si>
  <si>
    <t>46.04.01</t>
  </si>
  <si>
    <t>История, направленность (программа) "История России"</t>
  </si>
  <si>
    <t>46.04.02</t>
  </si>
  <si>
    <t>Документоведение и архивоведение, направленность (программа) "Документационные системы и архивы в региональной системе управления"</t>
  </si>
  <si>
    <t>Всего по ИФ</t>
  </si>
  <si>
    <t>37.03.01</t>
  </si>
  <si>
    <t>Психология, профиль "Психология консультирования"</t>
  </si>
  <si>
    <t>39.03.02</t>
  </si>
  <si>
    <t>Социальная работа, профиль "Социальная работа в образовании"</t>
  </si>
  <si>
    <t>44.03.01</t>
  </si>
  <si>
    <t>Педагогическое образование, профиль "Начальное образование"</t>
  </si>
  <si>
    <t>Педагогическое образование, профиль "Технология"</t>
  </si>
  <si>
    <t>Педагогическое образование (с двумя профилями подготовки), профили "Технология" и "Дополнительное образование" (ТТ и ОТ)</t>
  </si>
  <si>
    <t>Педагогическое образование, профиль "Технология (Обслуживающий труд)"</t>
  </si>
  <si>
    <t>Педагогическое образование, профиль "Технология (Технический труд)"</t>
  </si>
  <si>
    <t>44.03.03</t>
  </si>
  <si>
    <t>Специальное (дефектологическое) образование, профиль "Логопедия"</t>
  </si>
  <si>
    <t>37.04.01</t>
  </si>
  <si>
    <t>Психология, направленность (программа) "Когнитивная психология: практико-ориентированные технологии в управлении человеческими ресурсами"</t>
  </si>
  <si>
    <t>Педагогическое образование, направленность (программа) "Предпринимательство и дизайн в технологическом образовании"</t>
  </si>
  <si>
    <t>Педагогическое образование, направленность (программа) "Управление образовательными системами"</t>
  </si>
  <si>
    <t>Всего по КПИ</t>
  </si>
  <si>
    <t>Педагогическое образование, профиль "Физическая культура"</t>
  </si>
  <si>
    <t>49.03.01</t>
  </si>
  <si>
    <t>Физическая культура, профиль "Спортивная тренировка"</t>
  </si>
  <si>
    <t>3 г 4 м</t>
  </si>
  <si>
    <t>Всего по ФФКиС</t>
  </si>
  <si>
    <t>38.03.01</t>
  </si>
  <si>
    <t>Экономика, профиль "Финансы и кредит"</t>
  </si>
  <si>
    <t>Экономика, профиль "Бухгалтерский учет, анализ и аудит"</t>
  </si>
  <si>
    <t>38.03.04</t>
  </si>
  <si>
    <t>Государственное и муниципальное управление, профиль "Региональное управление"</t>
  </si>
  <si>
    <t>38.04.01</t>
  </si>
  <si>
    <t>Экономика, направленность (программа) "Экономика и управление на предприятии"</t>
  </si>
  <si>
    <t>38.04.04</t>
  </si>
  <si>
    <t>Государственное и муниципальное управление, направленность (программа) "Управление государственными и муниципальными предприятиями"</t>
  </si>
  <si>
    <t>Всего по ЭФ</t>
  </si>
  <si>
    <t>35.03.01</t>
  </si>
  <si>
    <t>Лесное дело, профиль "Лесное хозяйство"</t>
  </si>
  <si>
    <t>35.03.04</t>
  </si>
  <si>
    <t>Агрономия, профиль "Семеноводство"</t>
  </si>
  <si>
    <t>35.03.05</t>
  </si>
  <si>
    <t>Садоводство</t>
  </si>
  <si>
    <t>35.03.07</t>
  </si>
  <si>
    <t>Технология производства и переработки сельскохозяйственной продукции, профиль "Технология производства и переработки продукции животноводства"</t>
  </si>
  <si>
    <t>36.03.01</t>
  </si>
  <si>
    <t>Ветеринарно-санитарная экспертиза, профиль "Ветеринарно-санитарная экспертиза производств, предприятий переработки и торговли"</t>
  </si>
  <si>
    <t>36.05.01</t>
  </si>
  <si>
    <t>Ветеринария, специализация "Диагностика, лечение и профилактика болезней сельскохозяйственных животных"</t>
  </si>
  <si>
    <t>Всего по СХФ</t>
  </si>
  <si>
    <t>08.03.01</t>
  </si>
  <si>
    <t>Строительство, профиль "Промышленное и гражданское строительство"</t>
  </si>
  <si>
    <t>Строительство, профиль "Городское строительство и хозяйство"</t>
  </si>
  <si>
    <t>13.03.02</t>
  </si>
  <si>
    <t>Электроэнергетика и электротехника, профиль "Электроснабжение"</t>
  </si>
  <si>
    <t>3 г 10 м</t>
  </si>
  <si>
    <t>23.03.02</t>
  </si>
  <si>
    <t>Наземные транспортно-технологические комплексы, профиль "Автомобили и автомобильное хозяйство"</t>
  </si>
  <si>
    <t>08.04.01</t>
  </si>
  <si>
    <t>Строительство, направленность (программа) "Энергосбережение и энергоэффективность в зданиях"</t>
  </si>
  <si>
    <t>Строительство, направленность (программа) "Производство строительных материалов, изделий и конструкций"</t>
  </si>
  <si>
    <t>21.05.04</t>
  </si>
  <si>
    <t>Горное дело, специализация "Открытые горные работы"</t>
  </si>
  <si>
    <t>5 л 6 м</t>
  </si>
  <si>
    <t>23.05.01</t>
  </si>
  <si>
    <t>Наземные транспортно-технологические средства, специализация "Подъемно-транспортные, строительные, дорожные средства и оборудование"</t>
  </si>
  <si>
    <t>Всего по ИТФ</t>
  </si>
  <si>
    <t>Итого</t>
  </si>
  <si>
    <t>%</t>
  </si>
  <si>
    <t>в.т.ч. педобры</t>
  </si>
  <si>
    <t>педобры, %</t>
  </si>
  <si>
    <t>Проректор ВРиСВ</t>
  </si>
  <si>
    <t>Чооду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</si>
</sst>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9" fontId="5" fillId="2" borderId="7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5" fillId="2" borderId="16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2" borderId="3" xfId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9" fontId="5" fillId="2" borderId="19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vertical="center"/>
    </xf>
    <xf numFmtId="9" fontId="3" fillId="2" borderId="20" xfId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16" fontId="5" fillId="2" borderId="7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6" fontId="5" fillId="0" borderId="8" xfId="0" applyNumberFormat="1" applyFont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wrapText="1"/>
    </xf>
    <xf numFmtId="9" fontId="3" fillId="2" borderId="20" xfId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9" fontId="3" fillId="2" borderId="14" xfId="1" applyFont="1" applyFill="1" applyBorder="1" applyAlignment="1">
      <alignment horizontal="center" wrapText="1"/>
    </xf>
    <xf numFmtId="1" fontId="3" fillId="2" borderId="6" xfId="0" applyNumberFormat="1" applyFont="1" applyFill="1" applyBorder="1" applyAlignment="1">
      <alignment horizontal="center" wrapText="1"/>
    </xf>
    <xf numFmtId="1" fontId="3" fillId="2" borderId="7" xfId="0" applyNumberFormat="1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0" fillId="2" borderId="0" xfId="0" applyFill="1"/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9" fontId="3" fillId="2" borderId="3" xfId="1" applyFont="1" applyFill="1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3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9" fontId="6" fillId="2" borderId="3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3" xfId="0" applyFont="1" applyFill="1" applyBorder="1"/>
    <xf numFmtId="0" fontId="0" fillId="2" borderId="3" xfId="0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/>
    <xf numFmtId="164" fontId="6" fillId="2" borderId="0" xfId="0" applyNumberFormat="1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3"/>
  <sheetViews>
    <sheetView tabSelected="1" topLeftCell="A90" workbookViewId="0">
      <selection activeCell="J4" sqref="J4"/>
    </sheetView>
  </sheetViews>
  <sheetFormatPr defaultRowHeight="15" x14ac:dyDescent="0.25"/>
  <cols>
    <col min="1" max="1" width="9.140625" style="97"/>
    <col min="2" max="2" width="28.28515625" style="91" customWidth="1"/>
    <col min="3" max="4" width="9.42578125" style="92" customWidth="1"/>
    <col min="5" max="7" width="9.42578125" style="92" hidden="1" customWidth="1"/>
    <col min="8" max="15" width="9.42578125" style="92" customWidth="1"/>
    <col min="16" max="16" width="9.42578125" style="88" hidden="1" customWidth="1"/>
    <col min="17" max="17" width="11.4257812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thickBot="1" x14ac:dyDescent="0.3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4"/>
    </row>
    <row r="3" spans="1:16" ht="26.25" customHeight="1" x14ac:dyDescent="0.25">
      <c r="A3" s="5" t="s">
        <v>2</v>
      </c>
      <c r="B3" s="6"/>
      <c r="C3" s="7"/>
      <c r="D3" s="8" t="s">
        <v>3</v>
      </c>
      <c r="E3" s="8" t="s">
        <v>4</v>
      </c>
      <c r="F3" s="9" t="s">
        <v>5</v>
      </c>
      <c r="G3" s="10" t="s">
        <v>6</v>
      </c>
      <c r="H3" s="11" t="s">
        <v>5</v>
      </c>
      <c r="I3" s="12" t="s">
        <v>7</v>
      </c>
      <c r="J3" s="12"/>
      <c r="K3" s="12"/>
      <c r="L3" s="12" t="s">
        <v>8</v>
      </c>
      <c r="M3" s="12"/>
      <c r="N3" s="12"/>
      <c r="O3" s="13" t="s">
        <v>9</v>
      </c>
      <c r="P3" s="14" t="s">
        <v>10</v>
      </c>
    </row>
    <row r="4" spans="1:16" ht="121.5" customHeight="1" thickBot="1" x14ac:dyDescent="0.3">
      <c r="A4" s="15"/>
      <c r="B4" s="16"/>
      <c r="C4" s="17"/>
      <c r="D4" s="9"/>
      <c r="E4" s="9"/>
      <c r="F4" s="18"/>
      <c r="G4" s="19"/>
      <c r="H4" s="20"/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9"/>
      <c r="P4" s="10"/>
    </row>
    <row r="5" spans="1:16" ht="25.5" x14ac:dyDescent="0.25">
      <c r="A5" s="22" t="s">
        <v>17</v>
      </c>
      <c r="B5" s="23" t="s">
        <v>18</v>
      </c>
      <c r="C5" s="24">
        <v>4</v>
      </c>
      <c r="D5" s="24" t="s">
        <v>19</v>
      </c>
      <c r="E5" s="24">
        <v>33</v>
      </c>
      <c r="F5" s="24">
        <v>23</v>
      </c>
      <c r="G5" s="25">
        <v>0.69696969696969702</v>
      </c>
      <c r="H5" s="26">
        <v>23</v>
      </c>
      <c r="I5" s="24">
        <v>20</v>
      </c>
      <c r="J5" s="27">
        <f>I5/H5</f>
        <v>0.86956521739130432</v>
      </c>
      <c r="K5" s="24">
        <v>19</v>
      </c>
      <c r="L5" s="24">
        <v>1</v>
      </c>
      <c r="M5" s="24">
        <v>1</v>
      </c>
      <c r="N5" s="24">
        <v>1</v>
      </c>
      <c r="O5" s="24">
        <f>H5-I5-L5-M5-N5</f>
        <v>0</v>
      </c>
      <c r="P5" s="28"/>
    </row>
    <row r="6" spans="1:16" ht="39" customHeight="1" x14ac:dyDescent="0.25">
      <c r="A6" s="29" t="s">
        <v>17</v>
      </c>
      <c r="B6" s="30" t="s">
        <v>18</v>
      </c>
      <c r="C6" s="31" t="s">
        <v>20</v>
      </c>
      <c r="D6" s="31" t="s">
        <v>21</v>
      </c>
      <c r="E6" s="31">
        <v>23</v>
      </c>
      <c r="F6" s="31">
        <v>20</v>
      </c>
      <c r="G6" s="32">
        <v>0.86956521739130432</v>
      </c>
      <c r="H6" s="33">
        <v>20</v>
      </c>
      <c r="I6" s="31">
        <v>19</v>
      </c>
      <c r="J6" s="34">
        <f>I6/H6</f>
        <v>0.95</v>
      </c>
      <c r="K6" s="31">
        <v>14</v>
      </c>
      <c r="L6" s="31"/>
      <c r="M6" s="31"/>
      <c r="N6" s="31">
        <v>1</v>
      </c>
      <c r="O6" s="31">
        <f>H6-I6-L6-M6-N6</f>
        <v>0</v>
      </c>
      <c r="P6" s="35"/>
    </row>
    <row r="7" spans="1:16" ht="68.25" customHeight="1" x14ac:dyDescent="0.25">
      <c r="A7" s="29" t="s">
        <v>22</v>
      </c>
      <c r="B7" s="30" t="s">
        <v>23</v>
      </c>
      <c r="C7" s="31" t="s">
        <v>24</v>
      </c>
      <c r="D7" s="31" t="s">
        <v>21</v>
      </c>
      <c r="E7" s="31">
        <v>55</v>
      </c>
      <c r="F7" s="31">
        <v>20</v>
      </c>
      <c r="G7" s="32">
        <v>0.36363636363636365</v>
      </c>
      <c r="H7" s="33">
        <v>20</v>
      </c>
      <c r="I7" s="31">
        <v>19</v>
      </c>
      <c r="J7" s="34">
        <f t="shared" ref="J7:J70" si="0">I7/H7</f>
        <v>0.95</v>
      </c>
      <c r="K7" s="31">
        <v>15</v>
      </c>
      <c r="L7" s="31"/>
      <c r="M7" s="31"/>
      <c r="N7" s="31"/>
      <c r="O7" s="31">
        <f>H7-I7-L7-M7-N7</f>
        <v>1</v>
      </c>
      <c r="P7" s="35"/>
    </row>
    <row r="8" spans="1:16" ht="45" customHeight="1" x14ac:dyDescent="0.25">
      <c r="A8" s="29" t="s">
        <v>22</v>
      </c>
      <c r="B8" s="30" t="s">
        <v>25</v>
      </c>
      <c r="C8" s="31" t="s">
        <v>26</v>
      </c>
      <c r="D8" s="31" t="s">
        <v>21</v>
      </c>
      <c r="E8" s="31">
        <v>31</v>
      </c>
      <c r="F8" s="31">
        <v>29</v>
      </c>
      <c r="G8" s="32">
        <f>F8/E8</f>
        <v>0.93548387096774188</v>
      </c>
      <c r="H8" s="33">
        <v>29</v>
      </c>
      <c r="I8" s="31">
        <v>23</v>
      </c>
      <c r="J8" s="34">
        <f t="shared" si="0"/>
        <v>0.7931034482758621</v>
      </c>
      <c r="K8" s="31">
        <v>21</v>
      </c>
      <c r="L8" s="31">
        <v>0</v>
      </c>
      <c r="M8" s="31"/>
      <c r="N8" s="31">
        <v>4</v>
      </c>
      <c r="O8" s="31">
        <f>H8-I8-L8-M8-N8</f>
        <v>2</v>
      </c>
      <c r="P8" s="35"/>
    </row>
    <row r="9" spans="1:16" ht="15.75" thickBot="1" x14ac:dyDescent="0.3">
      <c r="A9" s="36" t="s">
        <v>27</v>
      </c>
      <c r="B9" s="37"/>
      <c r="C9" s="38"/>
      <c r="D9" s="38"/>
      <c r="E9" s="38">
        <f>SUM(E5:E8)</f>
        <v>142</v>
      </c>
      <c r="F9" s="38">
        <v>92</v>
      </c>
      <c r="G9" s="39">
        <v>0.8288288288288288</v>
      </c>
      <c r="H9" s="40">
        <f>SUM(H5:H8)</f>
        <v>92</v>
      </c>
      <c r="I9" s="38">
        <f t="shared" ref="I9:N9" si="1">SUM(I5:I8)</f>
        <v>81</v>
      </c>
      <c r="J9" s="41">
        <f t="shared" si="0"/>
        <v>0.88043478260869568</v>
      </c>
      <c r="K9" s="38">
        <f t="shared" si="1"/>
        <v>69</v>
      </c>
      <c r="L9" s="38">
        <f t="shared" si="1"/>
        <v>1</v>
      </c>
      <c r="M9" s="38">
        <f t="shared" si="1"/>
        <v>1</v>
      </c>
      <c r="N9" s="38">
        <f t="shared" si="1"/>
        <v>6</v>
      </c>
      <c r="O9" s="38">
        <f>SUM(O5:O8)</f>
        <v>3</v>
      </c>
      <c r="P9" s="42"/>
    </row>
    <row r="10" spans="1:16" ht="25.5" x14ac:dyDescent="0.25">
      <c r="A10" s="43" t="s">
        <v>28</v>
      </c>
      <c r="B10" s="44" t="s">
        <v>29</v>
      </c>
      <c r="C10" s="24">
        <v>4</v>
      </c>
      <c r="D10" s="24" t="s">
        <v>19</v>
      </c>
      <c r="E10" s="24">
        <v>20</v>
      </c>
      <c r="F10" s="24">
        <v>13</v>
      </c>
      <c r="G10" s="25">
        <v>0.65</v>
      </c>
      <c r="H10" s="26">
        <v>13</v>
      </c>
      <c r="I10" s="24">
        <v>8</v>
      </c>
      <c r="J10" s="27">
        <f t="shared" si="0"/>
        <v>0.61538461538461542</v>
      </c>
      <c r="K10" s="24">
        <v>6</v>
      </c>
      <c r="L10" s="24">
        <v>5</v>
      </c>
      <c r="M10" s="24"/>
      <c r="N10" s="24">
        <v>0</v>
      </c>
      <c r="O10" s="24">
        <f>H10-I10-L10-M10-N10</f>
        <v>0</v>
      </c>
      <c r="P10" s="28"/>
    </row>
    <row r="11" spans="1:16" ht="25.5" x14ac:dyDescent="0.25">
      <c r="A11" s="45" t="s">
        <v>30</v>
      </c>
      <c r="B11" s="46" t="s">
        <v>31</v>
      </c>
      <c r="C11" s="31">
        <v>4</v>
      </c>
      <c r="D11" s="31" t="s">
        <v>19</v>
      </c>
      <c r="E11" s="31">
        <v>20</v>
      </c>
      <c r="F11" s="31">
        <v>18</v>
      </c>
      <c r="G11" s="32">
        <v>0.9</v>
      </c>
      <c r="H11" s="33">
        <v>18</v>
      </c>
      <c r="I11" s="31">
        <v>14</v>
      </c>
      <c r="J11" s="34">
        <f t="shared" si="0"/>
        <v>0.77777777777777779</v>
      </c>
      <c r="K11" s="31">
        <v>11</v>
      </c>
      <c r="L11" s="31">
        <v>1</v>
      </c>
      <c r="M11" s="31"/>
      <c r="N11" s="31">
        <v>3</v>
      </c>
      <c r="O11" s="31">
        <f t="shared" ref="O11:O17" si="2">H11-I11-L11-M11-N11</f>
        <v>0</v>
      </c>
      <c r="P11" s="35"/>
    </row>
    <row r="12" spans="1:16" ht="25.5" x14ac:dyDescent="0.25">
      <c r="A12" s="45" t="s">
        <v>32</v>
      </c>
      <c r="B12" s="46" t="s">
        <v>33</v>
      </c>
      <c r="C12" s="31">
        <v>4</v>
      </c>
      <c r="D12" s="31" t="s">
        <v>19</v>
      </c>
      <c r="E12" s="31">
        <v>19</v>
      </c>
      <c r="F12" s="31">
        <v>17</v>
      </c>
      <c r="G12" s="32">
        <v>0.89473684210526316</v>
      </c>
      <c r="H12" s="33">
        <v>17</v>
      </c>
      <c r="I12" s="31">
        <v>13</v>
      </c>
      <c r="J12" s="34">
        <f t="shared" si="0"/>
        <v>0.76470588235294112</v>
      </c>
      <c r="K12" s="31">
        <v>9</v>
      </c>
      <c r="L12" s="31">
        <v>4</v>
      </c>
      <c r="M12" s="31"/>
      <c r="N12" s="31"/>
      <c r="O12" s="31">
        <f t="shared" si="2"/>
        <v>0</v>
      </c>
      <c r="P12" s="35"/>
    </row>
    <row r="13" spans="1:16" ht="63.75" x14ac:dyDescent="0.25">
      <c r="A13" s="47" t="s">
        <v>34</v>
      </c>
      <c r="B13" s="30" t="s">
        <v>35</v>
      </c>
      <c r="C13" s="31">
        <v>5</v>
      </c>
      <c r="D13" s="31" t="s">
        <v>19</v>
      </c>
      <c r="E13" s="31">
        <v>15</v>
      </c>
      <c r="F13" s="31">
        <v>28</v>
      </c>
      <c r="G13" s="32">
        <v>1.8666666666666667</v>
      </c>
      <c r="H13" s="33">
        <v>28</v>
      </c>
      <c r="I13" s="31">
        <v>24</v>
      </c>
      <c r="J13" s="34">
        <f t="shared" si="0"/>
        <v>0.8571428571428571</v>
      </c>
      <c r="K13" s="31">
        <v>22</v>
      </c>
      <c r="L13" s="31">
        <v>1</v>
      </c>
      <c r="M13" s="31"/>
      <c r="N13" s="31">
        <v>3</v>
      </c>
      <c r="O13" s="31">
        <f t="shared" si="2"/>
        <v>0</v>
      </c>
      <c r="P13" s="35"/>
    </row>
    <row r="14" spans="1:16" ht="38.25" x14ac:dyDescent="0.25">
      <c r="A14" s="47" t="s">
        <v>36</v>
      </c>
      <c r="B14" s="30" t="s">
        <v>37</v>
      </c>
      <c r="C14" s="31">
        <v>2</v>
      </c>
      <c r="D14" s="31" t="s">
        <v>19</v>
      </c>
      <c r="E14" s="31">
        <v>16</v>
      </c>
      <c r="F14" s="31">
        <v>8</v>
      </c>
      <c r="G14" s="32">
        <v>0.5</v>
      </c>
      <c r="H14" s="33">
        <v>8</v>
      </c>
      <c r="I14" s="31">
        <v>6</v>
      </c>
      <c r="J14" s="34">
        <f t="shared" si="0"/>
        <v>0.75</v>
      </c>
      <c r="K14" s="31">
        <v>5</v>
      </c>
      <c r="L14" s="31"/>
      <c r="M14" s="31"/>
      <c r="N14" s="31">
        <v>2</v>
      </c>
      <c r="O14" s="31">
        <f t="shared" si="2"/>
        <v>0</v>
      </c>
      <c r="P14" s="35"/>
    </row>
    <row r="15" spans="1:16" ht="25.5" x14ac:dyDescent="0.25">
      <c r="A15" s="47" t="s">
        <v>38</v>
      </c>
      <c r="B15" s="30" t="s">
        <v>39</v>
      </c>
      <c r="C15" s="31">
        <v>2</v>
      </c>
      <c r="D15" s="31" t="s">
        <v>19</v>
      </c>
      <c r="E15" s="31">
        <v>20</v>
      </c>
      <c r="F15" s="31">
        <v>6</v>
      </c>
      <c r="G15" s="32">
        <v>0.3</v>
      </c>
      <c r="H15" s="33">
        <v>6</v>
      </c>
      <c r="I15" s="31">
        <v>5</v>
      </c>
      <c r="J15" s="34">
        <f t="shared" si="0"/>
        <v>0.83333333333333337</v>
      </c>
      <c r="K15" s="31">
        <v>4</v>
      </c>
      <c r="L15" s="31"/>
      <c r="M15" s="31"/>
      <c r="N15" s="31">
        <v>1</v>
      </c>
      <c r="O15" s="31">
        <f t="shared" si="2"/>
        <v>0</v>
      </c>
      <c r="P15" s="35"/>
    </row>
    <row r="16" spans="1:16" ht="63.75" x14ac:dyDescent="0.25">
      <c r="A16" s="47" t="s">
        <v>40</v>
      </c>
      <c r="B16" s="30" t="s">
        <v>41</v>
      </c>
      <c r="C16" s="31" t="s">
        <v>24</v>
      </c>
      <c r="D16" s="31" t="s">
        <v>21</v>
      </c>
      <c r="E16" s="31">
        <v>15</v>
      </c>
      <c r="F16" s="31">
        <v>6</v>
      </c>
      <c r="G16" s="32">
        <v>0.4</v>
      </c>
      <c r="H16" s="33">
        <v>6</v>
      </c>
      <c r="I16" s="31">
        <v>6</v>
      </c>
      <c r="J16" s="34">
        <f t="shared" si="0"/>
        <v>1</v>
      </c>
      <c r="K16" s="31">
        <v>6</v>
      </c>
      <c r="L16" s="31"/>
      <c r="M16" s="31"/>
      <c r="N16" s="31"/>
      <c r="O16" s="31">
        <f t="shared" si="2"/>
        <v>0</v>
      </c>
      <c r="P16" s="35"/>
    </row>
    <row r="17" spans="1:16" ht="38.25" x14ac:dyDescent="0.25">
      <c r="A17" s="47" t="s">
        <v>38</v>
      </c>
      <c r="B17" s="30" t="s">
        <v>42</v>
      </c>
      <c r="C17" s="31" t="s">
        <v>43</v>
      </c>
      <c r="D17" s="31" t="s">
        <v>44</v>
      </c>
      <c r="E17" s="31">
        <v>8</v>
      </c>
      <c r="F17" s="31">
        <v>4</v>
      </c>
      <c r="G17" s="32">
        <v>0.5</v>
      </c>
      <c r="H17" s="33">
        <v>4</v>
      </c>
      <c r="I17" s="31">
        <v>3</v>
      </c>
      <c r="J17" s="34">
        <f t="shared" si="0"/>
        <v>0.75</v>
      </c>
      <c r="K17" s="31">
        <v>3</v>
      </c>
      <c r="L17" s="31"/>
      <c r="M17" s="31"/>
      <c r="N17" s="31">
        <v>1</v>
      </c>
      <c r="O17" s="31">
        <f t="shared" si="2"/>
        <v>0</v>
      </c>
      <c r="P17" s="35"/>
    </row>
    <row r="18" spans="1:16" ht="15.75" thickBot="1" x14ac:dyDescent="0.3">
      <c r="A18" s="36" t="s">
        <v>45</v>
      </c>
      <c r="B18" s="37"/>
      <c r="C18" s="38"/>
      <c r="D18" s="38"/>
      <c r="E18" s="38">
        <f>SUM(E10:E17)</f>
        <v>133</v>
      </c>
      <c r="F18" s="38">
        <v>100</v>
      </c>
      <c r="G18" s="48">
        <v>0.75187969924812026</v>
      </c>
      <c r="H18" s="40">
        <f>SUM(H10:H17)</f>
        <v>100</v>
      </c>
      <c r="I18" s="38">
        <f>SUM(I10:I17)</f>
        <v>79</v>
      </c>
      <c r="J18" s="41">
        <f t="shared" si="0"/>
        <v>0.79</v>
      </c>
      <c r="K18" s="38">
        <f>SUM(K10:K17)</f>
        <v>66</v>
      </c>
      <c r="L18" s="38">
        <f>SUM(L10:L17)</f>
        <v>11</v>
      </c>
      <c r="M18" s="38">
        <f>SUM(M10:M17)</f>
        <v>0</v>
      </c>
      <c r="N18" s="38">
        <f>SUM(N10:N17)</f>
        <v>10</v>
      </c>
      <c r="O18" s="38">
        <f>SUM(O10:O17)</f>
        <v>0</v>
      </c>
      <c r="P18" s="42"/>
    </row>
    <row r="19" spans="1:16" ht="51" x14ac:dyDescent="0.25">
      <c r="A19" s="43" t="s">
        <v>46</v>
      </c>
      <c r="B19" s="23" t="s">
        <v>47</v>
      </c>
      <c r="C19" s="24">
        <v>4</v>
      </c>
      <c r="D19" s="24" t="s">
        <v>19</v>
      </c>
      <c r="E19" s="24">
        <v>23</v>
      </c>
      <c r="F19" s="24">
        <v>17</v>
      </c>
      <c r="G19" s="25">
        <v>0.73913043478260865</v>
      </c>
      <c r="H19" s="26">
        <v>17</v>
      </c>
      <c r="I19" s="24">
        <v>13</v>
      </c>
      <c r="J19" s="27">
        <f t="shared" si="0"/>
        <v>0.76470588235294112</v>
      </c>
      <c r="K19" s="24">
        <v>12</v>
      </c>
      <c r="L19" s="24">
        <v>3</v>
      </c>
      <c r="M19" s="24"/>
      <c r="N19" s="24">
        <v>1</v>
      </c>
      <c r="O19" s="24">
        <f>H19-I19-L19-M19-N19</f>
        <v>0</v>
      </c>
      <c r="P19" s="28"/>
    </row>
    <row r="20" spans="1:16" ht="51" x14ac:dyDescent="0.25">
      <c r="A20" s="47" t="s">
        <v>34</v>
      </c>
      <c r="B20" s="30" t="s">
        <v>48</v>
      </c>
      <c r="C20" s="31">
        <v>5</v>
      </c>
      <c r="D20" s="31" t="s">
        <v>19</v>
      </c>
      <c r="E20" s="31">
        <v>15</v>
      </c>
      <c r="F20" s="31">
        <v>19</v>
      </c>
      <c r="G20" s="32">
        <v>1.2666666666666666</v>
      </c>
      <c r="H20" s="33">
        <v>19</v>
      </c>
      <c r="I20" s="31">
        <v>17</v>
      </c>
      <c r="J20" s="34">
        <f t="shared" si="0"/>
        <v>0.89473684210526316</v>
      </c>
      <c r="K20" s="31">
        <v>16</v>
      </c>
      <c r="L20" s="31">
        <v>1</v>
      </c>
      <c r="M20" s="31"/>
      <c r="N20" s="31">
        <v>1</v>
      </c>
      <c r="O20" s="31">
        <f>H20-I20-L20-M20-N20</f>
        <v>0</v>
      </c>
      <c r="P20" s="35"/>
    </row>
    <row r="21" spans="1:16" ht="51" x14ac:dyDescent="0.25">
      <c r="A21" s="47" t="s">
        <v>34</v>
      </c>
      <c r="B21" s="30" t="s">
        <v>49</v>
      </c>
      <c r="C21" s="31">
        <v>5</v>
      </c>
      <c r="D21" s="31" t="s">
        <v>19</v>
      </c>
      <c r="E21" s="31">
        <v>15</v>
      </c>
      <c r="F21" s="31">
        <v>2</v>
      </c>
      <c r="G21" s="32">
        <v>0.13333333333333333</v>
      </c>
      <c r="H21" s="33">
        <v>2</v>
      </c>
      <c r="I21" s="31">
        <v>2</v>
      </c>
      <c r="J21" s="34">
        <f t="shared" si="0"/>
        <v>1</v>
      </c>
      <c r="K21" s="31">
        <v>2</v>
      </c>
      <c r="L21" s="31"/>
      <c r="M21" s="31"/>
      <c r="N21" s="31"/>
      <c r="O21" s="31">
        <f>H21-I21-L21-M21-N21</f>
        <v>0</v>
      </c>
      <c r="P21" s="35"/>
    </row>
    <row r="22" spans="1:16" ht="63.75" x14ac:dyDescent="0.25">
      <c r="A22" s="47" t="s">
        <v>40</v>
      </c>
      <c r="B22" s="30" t="s">
        <v>50</v>
      </c>
      <c r="C22" s="31" t="s">
        <v>24</v>
      </c>
      <c r="D22" s="31" t="s">
        <v>21</v>
      </c>
      <c r="E22" s="31">
        <v>12</v>
      </c>
      <c r="F22" s="31">
        <v>7</v>
      </c>
      <c r="G22" s="32">
        <v>0.58333333333333337</v>
      </c>
      <c r="H22" s="33">
        <v>7</v>
      </c>
      <c r="I22" s="31">
        <v>7</v>
      </c>
      <c r="J22" s="34">
        <f t="shared" si="0"/>
        <v>1</v>
      </c>
      <c r="K22" s="31">
        <v>7</v>
      </c>
      <c r="L22" s="31"/>
      <c r="M22" s="31"/>
      <c r="N22" s="31"/>
      <c r="O22" s="31">
        <f>H22-I22-L22-M22-N22</f>
        <v>0</v>
      </c>
      <c r="P22" s="35"/>
    </row>
    <row r="23" spans="1:16" ht="63.75" x14ac:dyDescent="0.25">
      <c r="A23" s="47" t="s">
        <v>40</v>
      </c>
      <c r="B23" s="30" t="s">
        <v>51</v>
      </c>
      <c r="C23" s="31" t="s">
        <v>24</v>
      </c>
      <c r="D23" s="31" t="s">
        <v>21</v>
      </c>
      <c r="E23" s="31">
        <v>5</v>
      </c>
      <c r="F23" s="31">
        <v>3</v>
      </c>
      <c r="G23" s="32">
        <v>0.6</v>
      </c>
      <c r="H23" s="33">
        <v>3</v>
      </c>
      <c r="I23" s="31">
        <v>3</v>
      </c>
      <c r="J23" s="34">
        <f t="shared" si="0"/>
        <v>1</v>
      </c>
      <c r="K23" s="31">
        <v>3</v>
      </c>
      <c r="L23" s="31"/>
      <c r="M23" s="31"/>
      <c r="N23" s="31"/>
      <c r="O23" s="31">
        <f>H23-I23-L23-M23-N23</f>
        <v>0</v>
      </c>
      <c r="P23" s="35"/>
    </row>
    <row r="24" spans="1:16" ht="15.75" thickBot="1" x14ac:dyDescent="0.3">
      <c r="A24" s="36" t="s">
        <v>52</v>
      </c>
      <c r="B24" s="37"/>
      <c r="C24" s="38"/>
      <c r="D24" s="38"/>
      <c r="E24" s="38">
        <f>SUM(E19:E23)</f>
        <v>70</v>
      </c>
      <c r="F24" s="38">
        <v>48</v>
      </c>
      <c r="G24" s="48">
        <v>0.68571428571428572</v>
      </c>
      <c r="H24" s="40">
        <f>SUM(H19:H23)</f>
        <v>48</v>
      </c>
      <c r="I24" s="38">
        <f>SUM(I19:I23)</f>
        <v>42</v>
      </c>
      <c r="J24" s="41">
        <f t="shared" si="0"/>
        <v>0.875</v>
      </c>
      <c r="K24" s="38">
        <f>SUM(K19:K23)</f>
        <v>40</v>
      </c>
      <c r="L24" s="38">
        <f>SUM(L19:L23)</f>
        <v>4</v>
      </c>
      <c r="M24" s="38">
        <f>SUM(M19:M23)</f>
        <v>0</v>
      </c>
      <c r="N24" s="38">
        <f>SUM(N19:N23)</f>
        <v>2</v>
      </c>
      <c r="O24" s="38">
        <f>SUM(O19:O23)</f>
        <v>0</v>
      </c>
      <c r="P24" s="42"/>
    </row>
    <row r="25" spans="1:16" ht="64.5" thickBot="1" x14ac:dyDescent="0.3">
      <c r="A25" s="22" t="s">
        <v>34</v>
      </c>
      <c r="B25" s="23" t="s">
        <v>53</v>
      </c>
      <c r="C25" s="24">
        <v>5</v>
      </c>
      <c r="D25" s="24" t="s">
        <v>19</v>
      </c>
      <c r="E25" s="24">
        <v>18</v>
      </c>
      <c r="F25" s="24">
        <v>16</v>
      </c>
      <c r="G25" s="25">
        <v>0.88888888888888884</v>
      </c>
      <c r="H25" s="26">
        <v>16</v>
      </c>
      <c r="I25" s="24">
        <v>13</v>
      </c>
      <c r="J25" s="27">
        <f t="shared" si="0"/>
        <v>0.8125</v>
      </c>
      <c r="K25" s="24">
        <v>10</v>
      </c>
      <c r="L25" s="24"/>
      <c r="M25" s="24"/>
      <c r="N25" s="24">
        <v>3</v>
      </c>
      <c r="O25" s="24">
        <f>H25-I25-L25-M25-N25</f>
        <v>0</v>
      </c>
      <c r="P25" s="28"/>
    </row>
    <row r="26" spans="1:16" ht="76.5" x14ac:dyDescent="0.25">
      <c r="A26" s="29" t="s">
        <v>34</v>
      </c>
      <c r="B26" s="30" t="s">
        <v>54</v>
      </c>
      <c r="C26" s="31">
        <v>5</v>
      </c>
      <c r="D26" s="31" t="s">
        <v>19</v>
      </c>
      <c r="E26" s="31">
        <v>21</v>
      </c>
      <c r="F26" s="31">
        <v>12</v>
      </c>
      <c r="G26" s="32">
        <v>0.5714285714285714</v>
      </c>
      <c r="H26" s="33">
        <v>12</v>
      </c>
      <c r="I26" s="31">
        <v>7</v>
      </c>
      <c r="J26" s="34">
        <f t="shared" si="0"/>
        <v>0.58333333333333337</v>
      </c>
      <c r="K26" s="31">
        <v>7</v>
      </c>
      <c r="L26" s="31">
        <v>2</v>
      </c>
      <c r="M26" s="31"/>
      <c r="N26" s="24">
        <v>3</v>
      </c>
      <c r="O26" s="31">
        <f>H26-I26-L26-M26-N26</f>
        <v>0</v>
      </c>
      <c r="P26" s="35"/>
    </row>
    <row r="27" spans="1:16" ht="51" x14ac:dyDescent="0.25">
      <c r="A27" s="29" t="s">
        <v>34</v>
      </c>
      <c r="B27" s="30" t="s">
        <v>55</v>
      </c>
      <c r="C27" s="31">
        <v>5</v>
      </c>
      <c r="D27" s="31" t="s">
        <v>19</v>
      </c>
      <c r="E27" s="31">
        <v>22</v>
      </c>
      <c r="F27" s="31">
        <v>17</v>
      </c>
      <c r="G27" s="32">
        <v>0.77272727272727271</v>
      </c>
      <c r="H27" s="33">
        <v>17</v>
      </c>
      <c r="I27" s="31">
        <v>12</v>
      </c>
      <c r="J27" s="34">
        <f t="shared" si="0"/>
        <v>0.70588235294117652</v>
      </c>
      <c r="K27" s="31">
        <v>9</v>
      </c>
      <c r="L27" s="31">
        <v>1</v>
      </c>
      <c r="M27" s="31"/>
      <c r="N27" s="31">
        <v>4</v>
      </c>
      <c r="O27" s="31">
        <f>H27-I27-L27-M27-N27</f>
        <v>0</v>
      </c>
      <c r="P27" s="35"/>
    </row>
    <row r="28" spans="1:16" ht="51" x14ac:dyDescent="0.25">
      <c r="A28" s="29" t="s">
        <v>34</v>
      </c>
      <c r="B28" s="30" t="s">
        <v>55</v>
      </c>
      <c r="C28" s="31">
        <v>6</v>
      </c>
      <c r="D28" s="31" t="s">
        <v>21</v>
      </c>
      <c r="E28" s="31">
        <v>29</v>
      </c>
      <c r="F28" s="31">
        <v>13</v>
      </c>
      <c r="G28" s="32">
        <f>F28/E28</f>
        <v>0.44827586206896552</v>
      </c>
      <c r="H28" s="33">
        <v>13</v>
      </c>
      <c r="I28" s="31">
        <v>11</v>
      </c>
      <c r="J28" s="34">
        <f t="shared" si="0"/>
        <v>0.84615384615384615</v>
      </c>
      <c r="K28" s="31">
        <v>11</v>
      </c>
      <c r="L28" s="31"/>
      <c r="M28" s="31"/>
      <c r="N28" s="31">
        <v>2</v>
      </c>
      <c r="O28" s="31">
        <f t="shared" ref="O28:O32" si="3">H28-I28-L28-M28-N28</f>
        <v>0</v>
      </c>
      <c r="P28" s="35"/>
    </row>
    <row r="29" spans="1:16" ht="38.25" x14ac:dyDescent="0.25">
      <c r="A29" s="29" t="s">
        <v>56</v>
      </c>
      <c r="B29" s="30" t="s">
        <v>57</v>
      </c>
      <c r="C29" s="31">
        <v>4</v>
      </c>
      <c r="D29" s="31" t="s">
        <v>19</v>
      </c>
      <c r="E29" s="31">
        <v>11</v>
      </c>
      <c r="F29" s="31">
        <v>8</v>
      </c>
      <c r="G29" s="32">
        <v>0.72727272727272729</v>
      </c>
      <c r="H29" s="33">
        <v>8</v>
      </c>
      <c r="I29" s="31">
        <v>7</v>
      </c>
      <c r="J29" s="34">
        <f t="shared" si="0"/>
        <v>0.875</v>
      </c>
      <c r="K29" s="31">
        <v>5</v>
      </c>
      <c r="L29" s="31"/>
      <c r="M29" s="31"/>
      <c r="N29" s="31">
        <v>1</v>
      </c>
      <c r="O29" s="31">
        <f t="shared" si="3"/>
        <v>0</v>
      </c>
      <c r="P29" s="35"/>
    </row>
    <row r="30" spans="1:16" ht="51" x14ac:dyDescent="0.25">
      <c r="A30" s="29" t="s">
        <v>40</v>
      </c>
      <c r="B30" s="30" t="s">
        <v>58</v>
      </c>
      <c r="C30" s="31" t="s">
        <v>24</v>
      </c>
      <c r="D30" s="31" t="s">
        <v>21</v>
      </c>
      <c r="E30" s="31">
        <v>4</v>
      </c>
      <c r="F30" s="31">
        <v>3</v>
      </c>
      <c r="G30" s="32">
        <v>0.75</v>
      </c>
      <c r="H30" s="33">
        <v>3</v>
      </c>
      <c r="I30" s="31">
        <v>3</v>
      </c>
      <c r="J30" s="34">
        <f t="shared" si="0"/>
        <v>1</v>
      </c>
      <c r="K30" s="31">
        <v>3</v>
      </c>
      <c r="L30" s="31"/>
      <c r="M30" s="31"/>
      <c r="N30" s="31"/>
      <c r="O30" s="31">
        <f t="shared" si="3"/>
        <v>0</v>
      </c>
      <c r="P30" s="35"/>
    </row>
    <row r="31" spans="1:16" ht="51" x14ac:dyDescent="0.25">
      <c r="A31" s="29" t="s">
        <v>40</v>
      </c>
      <c r="B31" s="30" t="s">
        <v>59</v>
      </c>
      <c r="C31" s="31" t="s">
        <v>24</v>
      </c>
      <c r="D31" s="31" t="s">
        <v>21</v>
      </c>
      <c r="E31" s="31">
        <v>3</v>
      </c>
      <c r="F31" s="31">
        <v>1</v>
      </c>
      <c r="G31" s="32">
        <v>0.33333333333333331</v>
      </c>
      <c r="H31" s="33">
        <v>1</v>
      </c>
      <c r="I31" s="31">
        <v>1</v>
      </c>
      <c r="J31" s="34">
        <f t="shared" si="0"/>
        <v>1</v>
      </c>
      <c r="K31" s="31">
        <v>1</v>
      </c>
      <c r="L31" s="31"/>
      <c r="M31" s="31"/>
      <c r="N31" s="31"/>
      <c r="O31" s="31">
        <f t="shared" si="3"/>
        <v>0</v>
      </c>
      <c r="P31" s="35"/>
    </row>
    <row r="32" spans="1:16" ht="15.75" thickBot="1" x14ac:dyDescent="0.3">
      <c r="A32" s="36" t="s">
        <v>60</v>
      </c>
      <c r="B32" s="37"/>
      <c r="C32" s="38"/>
      <c r="D32" s="38"/>
      <c r="E32" s="38">
        <f>SUM(E25:E31)</f>
        <v>108</v>
      </c>
      <c r="F32" s="38">
        <v>70</v>
      </c>
      <c r="G32" s="48">
        <v>0.88607594936708856</v>
      </c>
      <c r="H32" s="40">
        <f>SUM(H25:H31)</f>
        <v>70</v>
      </c>
      <c r="I32" s="38">
        <f>SUM(I25:I31)</f>
        <v>54</v>
      </c>
      <c r="J32" s="41">
        <f t="shared" si="0"/>
        <v>0.77142857142857146</v>
      </c>
      <c r="K32" s="38">
        <f>SUM(K25:K31)</f>
        <v>46</v>
      </c>
      <c r="L32" s="38">
        <f>SUM(L25:L31)</f>
        <v>3</v>
      </c>
      <c r="M32" s="38">
        <f>SUM(M25:M31)</f>
        <v>0</v>
      </c>
      <c r="N32" s="38">
        <f>SUM(N25:N31)</f>
        <v>13</v>
      </c>
      <c r="O32" s="49">
        <f t="shared" si="3"/>
        <v>0</v>
      </c>
      <c r="P32" s="42"/>
    </row>
    <row r="33" spans="1:19" ht="38.25" x14ac:dyDescent="0.25">
      <c r="A33" s="22" t="s">
        <v>61</v>
      </c>
      <c r="B33" s="23" t="s">
        <v>62</v>
      </c>
      <c r="C33" s="24">
        <v>4</v>
      </c>
      <c r="D33" s="24" t="s">
        <v>19</v>
      </c>
      <c r="E33" s="24">
        <v>25</v>
      </c>
      <c r="F33" s="24">
        <v>15</v>
      </c>
      <c r="G33" s="25">
        <v>0.6</v>
      </c>
      <c r="H33" s="26">
        <v>15</v>
      </c>
      <c r="I33" s="24">
        <v>12</v>
      </c>
      <c r="J33" s="27">
        <f t="shared" si="0"/>
        <v>0.8</v>
      </c>
      <c r="K33" s="24">
        <v>2</v>
      </c>
      <c r="L33" s="24">
        <v>2</v>
      </c>
      <c r="M33" s="24"/>
      <c r="N33" s="24">
        <v>1</v>
      </c>
      <c r="O33" s="24">
        <f>H33-I33-L33-M33-N33</f>
        <v>0</v>
      </c>
      <c r="P33" s="28"/>
    </row>
    <row r="34" spans="1:19" ht="51" x14ac:dyDescent="0.25">
      <c r="A34" s="29" t="s">
        <v>34</v>
      </c>
      <c r="B34" s="30" t="s">
        <v>63</v>
      </c>
      <c r="C34" s="31">
        <v>5</v>
      </c>
      <c r="D34" s="31" t="s">
        <v>19</v>
      </c>
      <c r="E34" s="31">
        <v>16</v>
      </c>
      <c r="F34" s="31">
        <v>15</v>
      </c>
      <c r="G34" s="32">
        <f>F34/E34</f>
        <v>0.9375</v>
      </c>
      <c r="H34" s="33">
        <v>15</v>
      </c>
      <c r="I34" s="31">
        <v>12</v>
      </c>
      <c r="J34" s="34">
        <f t="shared" si="0"/>
        <v>0.8</v>
      </c>
      <c r="K34" s="31">
        <v>11</v>
      </c>
      <c r="L34" s="31">
        <v>2</v>
      </c>
      <c r="M34" s="31"/>
      <c r="N34" s="31">
        <v>1</v>
      </c>
      <c r="O34" s="31">
        <f t="shared" ref="O34:O40" si="4">H34-I34-L34-M34-N34</f>
        <v>0</v>
      </c>
      <c r="P34" s="35"/>
    </row>
    <row r="35" spans="1:19" ht="51" x14ac:dyDescent="0.25">
      <c r="A35" s="29" t="s">
        <v>64</v>
      </c>
      <c r="B35" s="30" t="s">
        <v>65</v>
      </c>
      <c r="C35" s="31">
        <v>4</v>
      </c>
      <c r="D35" s="31" t="s">
        <v>19</v>
      </c>
      <c r="E35" s="31">
        <v>20</v>
      </c>
      <c r="F35" s="31">
        <v>15</v>
      </c>
      <c r="G35" s="32">
        <v>0.75</v>
      </c>
      <c r="H35" s="33">
        <v>15</v>
      </c>
      <c r="I35" s="31">
        <v>13</v>
      </c>
      <c r="J35" s="34">
        <f t="shared" si="0"/>
        <v>0.8666666666666667</v>
      </c>
      <c r="K35" s="31">
        <v>12</v>
      </c>
      <c r="L35" s="31">
        <v>0</v>
      </c>
      <c r="M35" s="31"/>
      <c r="N35" s="31">
        <v>2</v>
      </c>
      <c r="O35" s="31">
        <f t="shared" si="4"/>
        <v>0</v>
      </c>
      <c r="P35" s="35"/>
    </row>
    <row r="36" spans="1:19" ht="51" x14ac:dyDescent="0.25">
      <c r="A36" s="29" t="s">
        <v>64</v>
      </c>
      <c r="B36" s="30" t="s">
        <v>66</v>
      </c>
      <c r="C36" s="31" t="s">
        <v>67</v>
      </c>
      <c r="D36" s="31" t="s">
        <v>21</v>
      </c>
      <c r="E36" s="31">
        <v>26</v>
      </c>
      <c r="F36" s="31">
        <v>12</v>
      </c>
      <c r="G36" s="32">
        <v>0.46153846153846156</v>
      </c>
      <c r="H36" s="33">
        <v>12</v>
      </c>
      <c r="I36" s="31">
        <v>9</v>
      </c>
      <c r="J36" s="34">
        <f t="shared" si="0"/>
        <v>0.75</v>
      </c>
      <c r="K36" s="31">
        <v>4</v>
      </c>
      <c r="L36" s="31">
        <v>0</v>
      </c>
      <c r="M36" s="31"/>
      <c r="N36" s="31">
        <v>2</v>
      </c>
      <c r="O36" s="31">
        <f t="shared" si="4"/>
        <v>1</v>
      </c>
      <c r="P36" s="35"/>
    </row>
    <row r="37" spans="1:19" ht="76.5" x14ac:dyDescent="0.25">
      <c r="A37" s="29" t="s">
        <v>40</v>
      </c>
      <c r="B37" s="30" t="s">
        <v>68</v>
      </c>
      <c r="C37" s="31" t="s">
        <v>24</v>
      </c>
      <c r="D37" s="31" t="s">
        <v>21</v>
      </c>
      <c r="E37" s="31">
        <v>5</v>
      </c>
      <c r="F37" s="31">
        <v>2</v>
      </c>
      <c r="G37" s="32">
        <v>0.4</v>
      </c>
      <c r="H37" s="33">
        <v>2</v>
      </c>
      <c r="I37" s="31">
        <v>2</v>
      </c>
      <c r="J37" s="34">
        <f t="shared" si="0"/>
        <v>1</v>
      </c>
      <c r="K37" s="31">
        <v>2</v>
      </c>
      <c r="L37" s="31"/>
      <c r="M37" s="31"/>
      <c r="N37" s="31"/>
      <c r="O37" s="31">
        <f t="shared" si="4"/>
        <v>0</v>
      </c>
      <c r="P37" s="35"/>
    </row>
    <row r="38" spans="1:19" ht="25.5" x14ac:dyDescent="0.25">
      <c r="A38" s="29" t="s">
        <v>69</v>
      </c>
      <c r="B38" s="30" t="s">
        <v>70</v>
      </c>
      <c r="C38" s="31" t="s">
        <v>24</v>
      </c>
      <c r="D38" s="31" t="s">
        <v>21</v>
      </c>
      <c r="E38" s="31">
        <v>6</v>
      </c>
      <c r="F38" s="31">
        <v>4</v>
      </c>
      <c r="G38" s="32">
        <v>0.66666666666666663</v>
      </c>
      <c r="H38" s="33">
        <v>4</v>
      </c>
      <c r="I38" s="31">
        <v>3</v>
      </c>
      <c r="J38" s="34">
        <f t="shared" si="0"/>
        <v>0.75</v>
      </c>
      <c r="K38" s="31">
        <v>4</v>
      </c>
      <c r="L38" s="31"/>
      <c r="M38" s="31"/>
      <c r="N38" s="31">
        <v>1</v>
      </c>
      <c r="O38" s="31">
        <f t="shared" si="4"/>
        <v>0</v>
      </c>
      <c r="P38" s="35"/>
    </row>
    <row r="39" spans="1:19" ht="76.5" x14ac:dyDescent="0.25">
      <c r="A39" s="29" t="s">
        <v>71</v>
      </c>
      <c r="B39" s="30" t="s">
        <v>72</v>
      </c>
      <c r="C39" s="31" t="s">
        <v>24</v>
      </c>
      <c r="D39" s="31" t="s">
        <v>21</v>
      </c>
      <c r="E39" s="31">
        <v>11</v>
      </c>
      <c r="F39" s="31">
        <v>6</v>
      </c>
      <c r="G39" s="32">
        <v>0.54545454545454541</v>
      </c>
      <c r="H39" s="33">
        <v>6</v>
      </c>
      <c r="I39" s="31">
        <v>4</v>
      </c>
      <c r="J39" s="34">
        <f t="shared" si="0"/>
        <v>0.66666666666666663</v>
      </c>
      <c r="K39" s="31">
        <v>2</v>
      </c>
      <c r="L39" s="31"/>
      <c r="M39" s="31"/>
      <c r="N39" s="31">
        <v>2</v>
      </c>
      <c r="O39" s="31">
        <f t="shared" si="4"/>
        <v>0</v>
      </c>
      <c r="P39" s="35"/>
    </row>
    <row r="40" spans="1:19" ht="76.5" x14ac:dyDescent="0.25">
      <c r="A40" s="29" t="s">
        <v>40</v>
      </c>
      <c r="B40" s="30" t="s">
        <v>68</v>
      </c>
      <c r="C40" s="31">
        <v>2</v>
      </c>
      <c r="D40" s="31" t="s">
        <v>19</v>
      </c>
      <c r="E40" s="31">
        <v>8</v>
      </c>
      <c r="F40" s="31">
        <v>4</v>
      </c>
      <c r="G40" s="32">
        <v>0.5</v>
      </c>
      <c r="H40" s="33">
        <v>4</v>
      </c>
      <c r="I40" s="31">
        <v>3</v>
      </c>
      <c r="J40" s="34">
        <f t="shared" si="0"/>
        <v>0.75</v>
      </c>
      <c r="K40" s="31">
        <v>3</v>
      </c>
      <c r="L40" s="31"/>
      <c r="M40" s="31"/>
      <c r="N40" s="31">
        <v>1</v>
      </c>
      <c r="O40" s="31">
        <f t="shared" si="4"/>
        <v>0</v>
      </c>
      <c r="P40" s="35"/>
    </row>
    <row r="41" spans="1:19" ht="15.75" thickBot="1" x14ac:dyDescent="0.3">
      <c r="A41" s="36" t="s">
        <v>73</v>
      </c>
      <c r="B41" s="37"/>
      <c r="C41" s="38"/>
      <c r="D41" s="38"/>
      <c r="E41" s="38">
        <f>SUM(E33:E40)</f>
        <v>117</v>
      </c>
      <c r="F41" s="38">
        <v>73</v>
      </c>
      <c r="G41" s="48">
        <v>0.72277227722772275</v>
      </c>
      <c r="H41" s="40">
        <f>SUM(H33:H40)</f>
        <v>73</v>
      </c>
      <c r="I41" s="38">
        <f>SUM(I33:I40)</f>
        <v>58</v>
      </c>
      <c r="J41" s="41">
        <f t="shared" si="0"/>
        <v>0.79452054794520544</v>
      </c>
      <c r="K41" s="38">
        <f>SUM(K33:K40)</f>
        <v>40</v>
      </c>
      <c r="L41" s="38">
        <f>SUM(L33:L40)</f>
        <v>4</v>
      </c>
      <c r="M41" s="38">
        <f>SUM(M33:M40)</f>
        <v>0</v>
      </c>
      <c r="N41" s="38">
        <f>SUM(N33:N40)</f>
        <v>10</v>
      </c>
      <c r="O41" s="38">
        <f>SUM(O33:O40)</f>
        <v>1</v>
      </c>
      <c r="P41" s="42"/>
      <c r="S41">
        <f>K41/I41</f>
        <v>0.68965517241379315</v>
      </c>
    </row>
    <row r="42" spans="1:19" ht="25.5" x14ac:dyDescent="0.25">
      <c r="A42" s="50" t="s">
        <v>74</v>
      </c>
      <c r="B42" s="44" t="s">
        <v>75</v>
      </c>
      <c r="C42" s="24" t="s">
        <v>67</v>
      </c>
      <c r="D42" s="24" t="s">
        <v>44</v>
      </c>
      <c r="E42" s="24">
        <v>25</v>
      </c>
      <c r="F42" s="24">
        <v>18</v>
      </c>
      <c r="G42" s="25">
        <v>0.72</v>
      </c>
      <c r="H42" s="26">
        <v>18</v>
      </c>
      <c r="I42" s="24">
        <v>13</v>
      </c>
      <c r="J42" s="27">
        <f t="shared" si="0"/>
        <v>0.72222222222222221</v>
      </c>
      <c r="K42" s="24">
        <v>11</v>
      </c>
      <c r="L42" s="24"/>
      <c r="M42" s="24"/>
      <c r="N42" s="24">
        <v>2</v>
      </c>
      <c r="O42" s="24">
        <f>H42-I42-L42-M42-N42</f>
        <v>3</v>
      </c>
      <c r="P42" s="28"/>
    </row>
    <row r="43" spans="1:19" ht="38.25" x14ac:dyDescent="0.25">
      <c r="A43" s="51" t="s">
        <v>76</v>
      </c>
      <c r="B43" s="46" t="s">
        <v>77</v>
      </c>
      <c r="C43" s="31">
        <v>4</v>
      </c>
      <c r="D43" s="31" t="s">
        <v>19</v>
      </c>
      <c r="E43" s="31">
        <v>19</v>
      </c>
      <c r="F43" s="31">
        <v>13</v>
      </c>
      <c r="G43" s="32">
        <v>0.68421052631578949</v>
      </c>
      <c r="H43" s="33">
        <v>13</v>
      </c>
      <c r="I43" s="31">
        <v>8</v>
      </c>
      <c r="J43" s="34">
        <f t="shared" si="0"/>
        <v>0.61538461538461542</v>
      </c>
      <c r="K43" s="31">
        <v>5</v>
      </c>
      <c r="L43" s="31">
        <v>2</v>
      </c>
      <c r="M43" s="31"/>
      <c r="N43" s="31">
        <v>3</v>
      </c>
      <c r="O43" s="31">
        <f t="shared" ref="O43:O54" si="5">H43-I43-L43-M43-N43</f>
        <v>0</v>
      </c>
      <c r="P43" s="35"/>
    </row>
    <row r="44" spans="1:19" ht="38.25" x14ac:dyDescent="0.25">
      <c r="A44" s="51" t="s">
        <v>76</v>
      </c>
      <c r="B44" s="46" t="s">
        <v>77</v>
      </c>
      <c r="C44" s="31">
        <v>5</v>
      </c>
      <c r="D44" s="31" t="s">
        <v>21</v>
      </c>
      <c r="E44" s="31">
        <v>32</v>
      </c>
      <c r="F44" s="31">
        <v>27</v>
      </c>
      <c r="G44" s="32">
        <v>0.84375</v>
      </c>
      <c r="H44" s="33">
        <v>27</v>
      </c>
      <c r="I44" s="31">
        <v>22</v>
      </c>
      <c r="J44" s="34">
        <f t="shared" si="0"/>
        <v>0.81481481481481477</v>
      </c>
      <c r="K44" s="31">
        <v>13</v>
      </c>
      <c r="L44" s="31"/>
      <c r="M44" s="31"/>
      <c r="N44" s="31">
        <v>5</v>
      </c>
      <c r="O44" s="31">
        <f t="shared" si="5"/>
        <v>0</v>
      </c>
      <c r="P44" s="35"/>
    </row>
    <row r="45" spans="1:19" ht="38.25" x14ac:dyDescent="0.25">
      <c r="A45" s="47" t="s">
        <v>78</v>
      </c>
      <c r="B45" s="30" t="s">
        <v>79</v>
      </c>
      <c r="C45" s="31">
        <v>4</v>
      </c>
      <c r="D45" s="31" t="s">
        <v>19</v>
      </c>
      <c r="E45" s="31">
        <v>17</v>
      </c>
      <c r="F45" s="31">
        <v>14</v>
      </c>
      <c r="G45" s="32">
        <v>0.82352941176470584</v>
      </c>
      <c r="H45" s="33">
        <v>14</v>
      </c>
      <c r="I45" s="31">
        <v>11</v>
      </c>
      <c r="J45" s="34">
        <f t="shared" si="0"/>
        <v>0.7857142857142857</v>
      </c>
      <c r="K45" s="31">
        <v>10</v>
      </c>
      <c r="L45" s="31">
        <v>2</v>
      </c>
      <c r="M45" s="31"/>
      <c r="N45" s="31">
        <v>1</v>
      </c>
      <c r="O45" s="31">
        <f t="shared" si="5"/>
        <v>0</v>
      </c>
      <c r="P45" s="35"/>
    </row>
    <row r="46" spans="1:19" ht="38.25" x14ac:dyDescent="0.25">
      <c r="A46" s="47" t="s">
        <v>78</v>
      </c>
      <c r="B46" s="30" t="s">
        <v>79</v>
      </c>
      <c r="C46" s="31">
        <v>5</v>
      </c>
      <c r="D46" s="31" t="s">
        <v>21</v>
      </c>
      <c r="E46" s="31">
        <v>35</v>
      </c>
      <c r="F46" s="31">
        <v>14</v>
      </c>
      <c r="G46" s="32">
        <v>0.4</v>
      </c>
      <c r="H46" s="33">
        <v>14</v>
      </c>
      <c r="I46" s="31">
        <v>12</v>
      </c>
      <c r="J46" s="34">
        <f t="shared" si="0"/>
        <v>0.8571428571428571</v>
      </c>
      <c r="K46" s="31">
        <v>10</v>
      </c>
      <c r="L46" s="31"/>
      <c r="M46" s="31"/>
      <c r="N46" s="31">
        <v>2</v>
      </c>
      <c r="O46" s="31">
        <f t="shared" si="5"/>
        <v>0</v>
      </c>
      <c r="P46" s="35"/>
    </row>
    <row r="47" spans="1:19" ht="25.5" x14ac:dyDescent="0.25">
      <c r="A47" s="47" t="s">
        <v>78</v>
      </c>
      <c r="B47" s="30" t="s">
        <v>80</v>
      </c>
      <c r="C47" s="31">
        <v>4</v>
      </c>
      <c r="D47" s="31" t="s">
        <v>19</v>
      </c>
      <c r="E47" s="31">
        <v>19</v>
      </c>
      <c r="F47" s="31">
        <v>13</v>
      </c>
      <c r="G47" s="32">
        <v>0.68421052631578949</v>
      </c>
      <c r="H47" s="33">
        <v>13</v>
      </c>
      <c r="I47" s="31">
        <v>10</v>
      </c>
      <c r="J47" s="34">
        <f t="shared" si="0"/>
        <v>0.76923076923076927</v>
      </c>
      <c r="K47" s="31">
        <v>6</v>
      </c>
      <c r="L47" s="31">
        <v>2</v>
      </c>
      <c r="M47" s="31"/>
      <c r="N47" s="31">
        <v>1</v>
      </c>
      <c r="O47" s="31">
        <f t="shared" si="5"/>
        <v>0</v>
      </c>
      <c r="P47" s="35"/>
    </row>
    <row r="48" spans="1:19" ht="63.75" x14ac:dyDescent="0.25">
      <c r="A48" s="47" t="s">
        <v>34</v>
      </c>
      <c r="B48" s="30" t="s">
        <v>81</v>
      </c>
      <c r="C48" s="31">
        <v>5</v>
      </c>
      <c r="D48" s="31" t="s">
        <v>19</v>
      </c>
      <c r="E48" s="31">
        <v>16</v>
      </c>
      <c r="F48" s="31">
        <v>10</v>
      </c>
      <c r="G48" s="32">
        <f>F48/E48</f>
        <v>0.625</v>
      </c>
      <c r="H48" s="33">
        <v>10</v>
      </c>
      <c r="I48" s="31">
        <v>7</v>
      </c>
      <c r="J48" s="34">
        <f t="shared" si="0"/>
        <v>0.7</v>
      </c>
      <c r="K48" s="31">
        <v>7</v>
      </c>
      <c r="L48" s="31">
        <v>2</v>
      </c>
      <c r="M48" s="31"/>
      <c r="N48" s="31">
        <v>1</v>
      </c>
      <c r="O48" s="31">
        <f t="shared" si="5"/>
        <v>0</v>
      </c>
      <c r="P48" s="35"/>
    </row>
    <row r="49" spans="1:16" ht="38.25" x14ac:dyDescent="0.25">
      <c r="A49" s="47" t="s">
        <v>78</v>
      </c>
      <c r="B49" s="30" t="s">
        <v>82</v>
      </c>
      <c r="C49" s="31">
        <v>5</v>
      </c>
      <c r="D49" s="31" t="s">
        <v>21</v>
      </c>
      <c r="E49" s="31">
        <v>20</v>
      </c>
      <c r="F49" s="31">
        <v>14</v>
      </c>
      <c r="G49" s="32">
        <v>0.7</v>
      </c>
      <c r="H49" s="33">
        <v>14</v>
      </c>
      <c r="I49" s="31">
        <v>11</v>
      </c>
      <c r="J49" s="34">
        <f t="shared" si="0"/>
        <v>0.7857142857142857</v>
      </c>
      <c r="K49" s="31">
        <v>11</v>
      </c>
      <c r="L49" s="31"/>
      <c r="M49" s="31"/>
      <c r="N49" s="31">
        <v>3</v>
      </c>
      <c r="O49" s="31">
        <f t="shared" si="5"/>
        <v>0</v>
      </c>
      <c r="P49" s="35"/>
    </row>
    <row r="50" spans="1:16" ht="38.25" x14ac:dyDescent="0.25">
      <c r="A50" s="47" t="s">
        <v>78</v>
      </c>
      <c r="B50" s="30" t="s">
        <v>83</v>
      </c>
      <c r="C50" s="31">
        <v>5</v>
      </c>
      <c r="D50" s="31" t="s">
        <v>21</v>
      </c>
      <c r="E50" s="31"/>
      <c r="F50" s="31">
        <v>5</v>
      </c>
      <c r="G50" s="32"/>
      <c r="H50" s="33">
        <v>5</v>
      </c>
      <c r="I50" s="31">
        <v>4</v>
      </c>
      <c r="J50" s="34">
        <f t="shared" si="0"/>
        <v>0.8</v>
      </c>
      <c r="K50" s="31">
        <v>3</v>
      </c>
      <c r="L50" s="31"/>
      <c r="M50" s="31"/>
      <c r="N50" s="31">
        <v>1</v>
      </c>
      <c r="O50" s="31">
        <f t="shared" si="5"/>
        <v>0</v>
      </c>
      <c r="P50" s="35"/>
    </row>
    <row r="51" spans="1:16" ht="51" x14ac:dyDescent="0.25">
      <c r="A51" s="47" t="s">
        <v>84</v>
      </c>
      <c r="B51" s="30" t="s">
        <v>85</v>
      </c>
      <c r="C51" s="31">
        <v>5</v>
      </c>
      <c r="D51" s="31" t="s">
        <v>21</v>
      </c>
      <c r="E51" s="31">
        <v>30</v>
      </c>
      <c r="F51" s="31">
        <v>30</v>
      </c>
      <c r="G51" s="32">
        <v>1</v>
      </c>
      <c r="H51" s="33">
        <v>30</v>
      </c>
      <c r="I51" s="31">
        <v>28</v>
      </c>
      <c r="J51" s="34">
        <f t="shared" si="0"/>
        <v>0.93333333333333335</v>
      </c>
      <c r="K51" s="31">
        <v>24</v>
      </c>
      <c r="L51" s="31"/>
      <c r="M51" s="31"/>
      <c r="N51" s="31">
        <v>2</v>
      </c>
      <c r="O51" s="31">
        <f t="shared" si="5"/>
        <v>0</v>
      </c>
      <c r="P51" s="35"/>
    </row>
    <row r="52" spans="1:16" ht="51" x14ac:dyDescent="0.25">
      <c r="A52" s="47" t="s">
        <v>84</v>
      </c>
      <c r="B52" s="30" t="s">
        <v>85</v>
      </c>
      <c r="C52" s="31">
        <v>4</v>
      </c>
      <c r="D52" s="31" t="s">
        <v>19</v>
      </c>
      <c r="E52" s="31">
        <v>16</v>
      </c>
      <c r="F52" s="31">
        <v>15</v>
      </c>
      <c r="G52" s="32">
        <v>0.9375</v>
      </c>
      <c r="H52" s="33">
        <v>15</v>
      </c>
      <c r="I52" s="31">
        <v>9</v>
      </c>
      <c r="J52" s="34">
        <f t="shared" si="0"/>
        <v>0.6</v>
      </c>
      <c r="K52" s="31">
        <v>9</v>
      </c>
      <c r="L52" s="31">
        <v>3</v>
      </c>
      <c r="M52" s="31"/>
      <c r="N52" s="31">
        <v>3</v>
      </c>
      <c r="O52" s="31">
        <f t="shared" si="5"/>
        <v>0</v>
      </c>
      <c r="P52" s="35"/>
    </row>
    <row r="53" spans="1:16" ht="76.5" x14ac:dyDescent="0.25">
      <c r="A53" s="47" t="s">
        <v>86</v>
      </c>
      <c r="B53" s="30" t="s">
        <v>87</v>
      </c>
      <c r="C53" s="31" t="s">
        <v>24</v>
      </c>
      <c r="D53" s="31" t="s">
        <v>21</v>
      </c>
      <c r="E53" s="31">
        <v>20</v>
      </c>
      <c r="F53" s="31">
        <v>12</v>
      </c>
      <c r="G53" s="32">
        <v>0.6</v>
      </c>
      <c r="H53" s="33">
        <v>12</v>
      </c>
      <c r="I53" s="31">
        <v>10</v>
      </c>
      <c r="J53" s="34">
        <f t="shared" si="0"/>
        <v>0.83333333333333337</v>
      </c>
      <c r="K53" s="31">
        <v>9</v>
      </c>
      <c r="L53" s="31">
        <v>0</v>
      </c>
      <c r="M53" s="31"/>
      <c r="N53" s="31">
        <v>2</v>
      </c>
      <c r="O53" s="31">
        <f t="shared" si="5"/>
        <v>0</v>
      </c>
      <c r="P53" s="35"/>
    </row>
    <row r="54" spans="1:16" ht="51" x14ac:dyDescent="0.25">
      <c r="A54" s="47" t="s">
        <v>40</v>
      </c>
      <c r="B54" s="30" t="s">
        <v>88</v>
      </c>
      <c r="C54" s="31" t="s">
        <v>24</v>
      </c>
      <c r="D54" s="31" t="s">
        <v>21</v>
      </c>
      <c r="E54" s="31">
        <v>6</v>
      </c>
      <c r="F54" s="31">
        <v>2</v>
      </c>
      <c r="G54" s="32">
        <v>0.33333333333333331</v>
      </c>
      <c r="H54" s="33">
        <v>2</v>
      </c>
      <c r="I54" s="31">
        <v>2</v>
      </c>
      <c r="J54" s="34">
        <f t="shared" si="0"/>
        <v>1</v>
      </c>
      <c r="K54" s="31"/>
      <c r="L54" s="31"/>
      <c r="M54" s="31"/>
      <c r="N54" s="31"/>
      <c r="O54" s="31">
        <f t="shared" si="5"/>
        <v>0</v>
      </c>
      <c r="P54" s="35"/>
    </row>
    <row r="55" spans="1:16" ht="51" x14ac:dyDescent="0.25">
      <c r="A55" s="47" t="s">
        <v>40</v>
      </c>
      <c r="B55" s="30" t="s">
        <v>89</v>
      </c>
      <c r="C55" s="31" t="s">
        <v>24</v>
      </c>
      <c r="D55" s="31" t="s">
        <v>21</v>
      </c>
      <c r="E55" s="31">
        <v>14</v>
      </c>
      <c r="F55" s="31">
        <v>12</v>
      </c>
      <c r="G55" s="32">
        <v>0.8571428571428571</v>
      </c>
      <c r="H55" s="33">
        <v>12</v>
      </c>
      <c r="I55" s="31">
        <v>10</v>
      </c>
      <c r="J55" s="34">
        <f t="shared" si="0"/>
        <v>0.83333333333333337</v>
      </c>
      <c r="K55" s="31">
        <v>10</v>
      </c>
      <c r="L55" s="31"/>
      <c r="M55" s="31"/>
      <c r="N55" s="31">
        <v>2</v>
      </c>
      <c r="O55" s="31">
        <f>H55-I55-L55-M55-N55</f>
        <v>0</v>
      </c>
      <c r="P55" s="35"/>
    </row>
    <row r="56" spans="1:16" ht="15.75" thickBot="1" x14ac:dyDescent="0.3">
      <c r="A56" s="36" t="s">
        <v>90</v>
      </c>
      <c r="B56" s="37"/>
      <c r="C56" s="38"/>
      <c r="D56" s="38"/>
      <c r="E56" s="38">
        <f>SUM(E42:E55)</f>
        <v>269</v>
      </c>
      <c r="F56" s="38">
        <v>199</v>
      </c>
      <c r="G56" s="48">
        <v>0.7865612648221344</v>
      </c>
      <c r="H56" s="40">
        <f>SUM(H42:H55)</f>
        <v>199</v>
      </c>
      <c r="I56" s="38">
        <f t="shared" ref="I56:N56" si="6">SUM(I42:I55)</f>
        <v>157</v>
      </c>
      <c r="J56" s="41">
        <f t="shared" si="0"/>
        <v>0.78894472361809043</v>
      </c>
      <c r="K56" s="38">
        <f t="shared" si="6"/>
        <v>128</v>
      </c>
      <c r="L56" s="38">
        <f t="shared" si="6"/>
        <v>11</v>
      </c>
      <c r="M56" s="38">
        <f t="shared" si="6"/>
        <v>0</v>
      </c>
      <c r="N56" s="38">
        <f t="shared" si="6"/>
        <v>28</v>
      </c>
      <c r="O56" s="38">
        <f>SUM(O42:O55)</f>
        <v>3</v>
      </c>
      <c r="P56" s="42"/>
    </row>
    <row r="57" spans="1:16" ht="26.25" thickBot="1" x14ac:dyDescent="0.3">
      <c r="A57" s="22" t="s">
        <v>78</v>
      </c>
      <c r="B57" s="23" t="s">
        <v>91</v>
      </c>
      <c r="C57" s="24">
        <v>4</v>
      </c>
      <c r="D57" s="24" t="s">
        <v>19</v>
      </c>
      <c r="E57" s="24">
        <v>21</v>
      </c>
      <c r="F57" s="24">
        <v>16</v>
      </c>
      <c r="G57" s="25">
        <v>0.76190476190476186</v>
      </c>
      <c r="H57" s="26">
        <v>16</v>
      </c>
      <c r="I57" s="24">
        <v>9</v>
      </c>
      <c r="J57" s="27">
        <f t="shared" si="0"/>
        <v>0.5625</v>
      </c>
      <c r="K57" s="24">
        <v>10</v>
      </c>
      <c r="L57" s="24">
        <v>4</v>
      </c>
      <c r="M57" s="24"/>
      <c r="N57" s="24">
        <v>3</v>
      </c>
      <c r="O57" s="24">
        <f>H57-I57-L57-M57-N57</f>
        <v>0</v>
      </c>
      <c r="P57" s="28"/>
    </row>
    <row r="58" spans="1:16" ht="26.25" thickBot="1" x14ac:dyDescent="0.3">
      <c r="A58" s="29" t="s">
        <v>92</v>
      </c>
      <c r="B58" s="30" t="s">
        <v>93</v>
      </c>
      <c r="C58" s="31">
        <v>5</v>
      </c>
      <c r="D58" s="31" t="s">
        <v>21</v>
      </c>
      <c r="E58" s="31">
        <v>26</v>
      </c>
      <c r="F58" s="31">
        <v>8</v>
      </c>
      <c r="G58" s="32">
        <v>0.30769230769230771</v>
      </c>
      <c r="H58" s="33">
        <v>8</v>
      </c>
      <c r="I58" s="31">
        <v>7</v>
      </c>
      <c r="J58" s="34">
        <f t="shared" si="0"/>
        <v>0.875</v>
      </c>
      <c r="K58" s="31">
        <v>6</v>
      </c>
      <c r="L58" s="31">
        <v>0</v>
      </c>
      <c r="M58" s="31"/>
      <c r="N58" s="31">
        <v>1</v>
      </c>
      <c r="O58" s="24">
        <f t="shared" ref="O58:O59" si="7">H58-I58-L58-M58-N58</f>
        <v>0</v>
      </c>
      <c r="P58" s="35"/>
    </row>
    <row r="59" spans="1:16" ht="25.5" x14ac:dyDescent="0.25">
      <c r="A59" s="29" t="s">
        <v>92</v>
      </c>
      <c r="B59" s="30" t="s">
        <v>93</v>
      </c>
      <c r="C59" s="31" t="s">
        <v>94</v>
      </c>
      <c r="D59" s="31" t="s">
        <v>21</v>
      </c>
      <c r="E59" s="31">
        <v>27</v>
      </c>
      <c r="F59" s="31">
        <v>11</v>
      </c>
      <c r="G59" s="32">
        <v>0.40740740740740738</v>
      </c>
      <c r="H59" s="33">
        <v>11</v>
      </c>
      <c r="I59" s="31">
        <v>11</v>
      </c>
      <c r="J59" s="34">
        <f t="shared" si="0"/>
        <v>1</v>
      </c>
      <c r="K59" s="31">
        <v>10</v>
      </c>
      <c r="L59" s="31"/>
      <c r="M59" s="31"/>
      <c r="N59" s="31"/>
      <c r="O59" s="24">
        <f t="shared" si="7"/>
        <v>0</v>
      </c>
      <c r="P59" s="35"/>
    </row>
    <row r="60" spans="1:16" ht="15.75" thickBot="1" x14ac:dyDescent="0.3">
      <c r="A60" s="36" t="s">
        <v>95</v>
      </c>
      <c r="B60" s="37"/>
      <c r="C60" s="38"/>
      <c r="D60" s="38"/>
      <c r="E60" s="38">
        <f>SUM(E57:E59)</f>
        <v>74</v>
      </c>
      <c r="F60" s="38">
        <v>35</v>
      </c>
      <c r="G60" s="48">
        <v>0.47297297297297297</v>
      </c>
      <c r="H60" s="40">
        <f>SUM(H57:H59)</f>
        <v>35</v>
      </c>
      <c r="I60" s="38">
        <f t="shared" ref="I60:N60" si="8">SUM(I57:I59)</f>
        <v>27</v>
      </c>
      <c r="J60" s="41">
        <f t="shared" si="0"/>
        <v>0.77142857142857146</v>
      </c>
      <c r="K60" s="38">
        <f t="shared" si="8"/>
        <v>26</v>
      </c>
      <c r="L60" s="38">
        <f t="shared" si="8"/>
        <v>4</v>
      </c>
      <c r="M60" s="38">
        <f t="shared" si="8"/>
        <v>0</v>
      </c>
      <c r="N60" s="38">
        <f t="shared" si="8"/>
        <v>4</v>
      </c>
      <c r="O60" s="38">
        <f>SUM(O57:O59)</f>
        <v>0</v>
      </c>
      <c r="P60" s="42"/>
    </row>
    <row r="61" spans="1:16" ht="26.25" thickBot="1" x14ac:dyDescent="0.3">
      <c r="A61" s="22" t="s">
        <v>96</v>
      </c>
      <c r="B61" s="23" t="s">
        <v>97</v>
      </c>
      <c r="C61" s="52" t="s">
        <v>94</v>
      </c>
      <c r="D61" s="52" t="s">
        <v>21</v>
      </c>
      <c r="E61" s="24">
        <v>18</v>
      </c>
      <c r="F61" s="24">
        <v>18</v>
      </c>
      <c r="G61" s="25">
        <v>1</v>
      </c>
      <c r="H61" s="53">
        <v>18</v>
      </c>
      <c r="I61" s="24">
        <v>15</v>
      </c>
      <c r="J61" s="27">
        <f t="shared" si="0"/>
        <v>0.83333333333333337</v>
      </c>
      <c r="K61" s="24">
        <v>10</v>
      </c>
      <c r="L61" s="24"/>
      <c r="M61" s="24"/>
      <c r="N61" s="24">
        <v>3</v>
      </c>
      <c r="O61" s="54">
        <f>H61-I61-L61-M61-N61</f>
        <v>0</v>
      </c>
      <c r="P61" s="55"/>
    </row>
    <row r="62" spans="1:16" ht="26.25" thickBot="1" x14ac:dyDescent="0.3">
      <c r="A62" s="29" t="s">
        <v>96</v>
      </c>
      <c r="B62" s="30" t="s">
        <v>97</v>
      </c>
      <c r="C62" s="31">
        <v>5</v>
      </c>
      <c r="D62" s="31" t="s">
        <v>21</v>
      </c>
      <c r="E62" s="31">
        <v>45</v>
      </c>
      <c r="F62" s="31">
        <v>11</v>
      </c>
      <c r="G62" s="32">
        <v>0.24444444444444444</v>
      </c>
      <c r="H62" s="56">
        <v>11</v>
      </c>
      <c r="I62" s="31">
        <v>9</v>
      </c>
      <c r="J62" s="34">
        <f t="shared" si="0"/>
        <v>0.81818181818181823</v>
      </c>
      <c r="K62" s="31">
        <v>6</v>
      </c>
      <c r="L62" s="31">
        <v>1</v>
      </c>
      <c r="M62" s="31"/>
      <c r="N62" s="31">
        <v>1</v>
      </c>
      <c r="O62" s="54">
        <f t="shared" ref="O62:O68" si="9">H62-I62-L62-M62-N62</f>
        <v>0</v>
      </c>
      <c r="P62" s="35"/>
    </row>
    <row r="63" spans="1:16" ht="26.25" thickBot="1" x14ac:dyDescent="0.3">
      <c r="A63" s="29" t="s">
        <v>96</v>
      </c>
      <c r="B63" s="30" t="s">
        <v>97</v>
      </c>
      <c r="C63" s="31">
        <v>4</v>
      </c>
      <c r="D63" s="31" t="s">
        <v>19</v>
      </c>
      <c r="E63" s="31">
        <v>30</v>
      </c>
      <c r="F63" s="31">
        <v>14</v>
      </c>
      <c r="G63" s="32">
        <v>0.30434782608695654</v>
      </c>
      <c r="H63" s="56">
        <v>14</v>
      </c>
      <c r="I63" s="31">
        <v>11</v>
      </c>
      <c r="J63" s="34">
        <f t="shared" si="0"/>
        <v>0.7857142857142857</v>
      </c>
      <c r="K63" s="31">
        <v>9</v>
      </c>
      <c r="L63" s="31">
        <v>1</v>
      </c>
      <c r="M63" s="31"/>
      <c r="N63" s="31">
        <v>2</v>
      </c>
      <c r="O63" s="54">
        <f t="shared" si="9"/>
        <v>0</v>
      </c>
      <c r="P63" s="35"/>
    </row>
    <row r="64" spans="1:16" ht="39" thickBot="1" x14ac:dyDescent="0.3">
      <c r="A64" s="29" t="s">
        <v>96</v>
      </c>
      <c r="B64" s="30" t="s">
        <v>98</v>
      </c>
      <c r="C64" s="31">
        <v>4</v>
      </c>
      <c r="D64" s="31" t="s">
        <v>19</v>
      </c>
      <c r="E64" s="31">
        <v>16</v>
      </c>
      <c r="F64" s="31">
        <v>14</v>
      </c>
      <c r="G64" s="32">
        <f>F64/E64</f>
        <v>0.875</v>
      </c>
      <c r="H64" s="56">
        <v>14</v>
      </c>
      <c r="I64" s="31">
        <v>11</v>
      </c>
      <c r="J64" s="34">
        <f t="shared" si="0"/>
        <v>0.7857142857142857</v>
      </c>
      <c r="K64" s="31">
        <v>8</v>
      </c>
      <c r="L64" s="31">
        <v>1</v>
      </c>
      <c r="M64" s="31"/>
      <c r="N64" s="31">
        <v>2</v>
      </c>
      <c r="O64" s="54">
        <f t="shared" si="9"/>
        <v>0</v>
      </c>
      <c r="P64" s="35"/>
    </row>
    <row r="65" spans="1:17" ht="51.75" thickBot="1" x14ac:dyDescent="0.3">
      <c r="A65" s="29" t="s">
        <v>99</v>
      </c>
      <c r="B65" s="30" t="s">
        <v>100</v>
      </c>
      <c r="C65" s="31">
        <v>4</v>
      </c>
      <c r="D65" s="31" t="s">
        <v>19</v>
      </c>
      <c r="E65" s="31">
        <v>15</v>
      </c>
      <c r="F65" s="31">
        <v>10</v>
      </c>
      <c r="G65" s="32">
        <v>0.66666666666666663</v>
      </c>
      <c r="H65" s="56">
        <v>10</v>
      </c>
      <c r="I65" s="31">
        <v>8</v>
      </c>
      <c r="J65" s="34">
        <f t="shared" si="0"/>
        <v>0.8</v>
      </c>
      <c r="K65" s="31">
        <v>7</v>
      </c>
      <c r="L65" s="31"/>
      <c r="M65" s="31"/>
      <c r="N65" s="31">
        <v>2</v>
      </c>
      <c r="O65" s="54">
        <f t="shared" si="9"/>
        <v>0</v>
      </c>
      <c r="P65" s="35"/>
    </row>
    <row r="66" spans="1:17" ht="51.75" thickBot="1" x14ac:dyDescent="0.3">
      <c r="A66" s="29" t="s">
        <v>99</v>
      </c>
      <c r="B66" s="30" t="s">
        <v>100</v>
      </c>
      <c r="C66" s="31">
        <v>5</v>
      </c>
      <c r="D66" s="31" t="s">
        <v>21</v>
      </c>
      <c r="E66" s="31">
        <v>36</v>
      </c>
      <c r="F66" s="31">
        <v>11</v>
      </c>
      <c r="G66" s="32">
        <v>0.30555555555555558</v>
      </c>
      <c r="H66" s="56">
        <v>11</v>
      </c>
      <c r="I66" s="31">
        <v>8</v>
      </c>
      <c r="J66" s="34">
        <f t="shared" si="0"/>
        <v>0.72727272727272729</v>
      </c>
      <c r="K66" s="31">
        <v>3</v>
      </c>
      <c r="L66" s="31"/>
      <c r="M66" s="31"/>
      <c r="N66" s="31">
        <v>3</v>
      </c>
      <c r="O66" s="54">
        <f t="shared" si="9"/>
        <v>0</v>
      </c>
      <c r="P66" s="35"/>
    </row>
    <row r="67" spans="1:17" ht="39" thickBot="1" x14ac:dyDescent="0.3">
      <c r="A67" s="29" t="s">
        <v>101</v>
      </c>
      <c r="B67" s="30" t="s">
        <v>102</v>
      </c>
      <c r="C67" s="31" t="s">
        <v>24</v>
      </c>
      <c r="D67" s="31" t="s">
        <v>21</v>
      </c>
      <c r="E67" s="31">
        <v>25</v>
      </c>
      <c r="F67" s="31">
        <v>16</v>
      </c>
      <c r="G67" s="32">
        <v>0.64</v>
      </c>
      <c r="H67" s="56">
        <v>16</v>
      </c>
      <c r="I67" s="31">
        <v>13</v>
      </c>
      <c r="J67" s="34">
        <f t="shared" si="0"/>
        <v>0.8125</v>
      </c>
      <c r="K67" s="31">
        <v>12</v>
      </c>
      <c r="L67" s="31"/>
      <c r="M67" s="31"/>
      <c r="N67" s="31">
        <v>3</v>
      </c>
      <c r="O67" s="54">
        <f t="shared" si="9"/>
        <v>0</v>
      </c>
      <c r="P67" s="35"/>
    </row>
    <row r="68" spans="1:17" ht="76.5" x14ac:dyDescent="0.25">
      <c r="A68" s="29" t="s">
        <v>103</v>
      </c>
      <c r="B68" s="30" t="s">
        <v>104</v>
      </c>
      <c r="C68" s="31" t="s">
        <v>24</v>
      </c>
      <c r="D68" s="31" t="s">
        <v>21</v>
      </c>
      <c r="E68" s="31">
        <v>25</v>
      </c>
      <c r="F68" s="31">
        <v>14</v>
      </c>
      <c r="G68" s="32">
        <v>0.56000000000000005</v>
      </c>
      <c r="H68" s="56">
        <v>14</v>
      </c>
      <c r="I68" s="31">
        <v>10</v>
      </c>
      <c r="J68" s="34">
        <f t="shared" si="0"/>
        <v>0.7142857142857143</v>
      </c>
      <c r="K68" s="31">
        <v>7</v>
      </c>
      <c r="L68" s="31"/>
      <c r="M68" s="31"/>
      <c r="N68" s="31">
        <v>4</v>
      </c>
      <c r="O68" s="54">
        <f t="shared" si="9"/>
        <v>0</v>
      </c>
      <c r="P68" s="35"/>
    </row>
    <row r="69" spans="1:17" ht="28.5" customHeight="1" thickBot="1" x14ac:dyDescent="0.3">
      <c r="A69" s="57" t="s">
        <v>105</v>
      </c>
      <c r="B69" s="58"/>
      <c r="C69" s="38"/>
      <c r="D69" s="38"/>
      <c r="E69" s="38">
        <f>SUM(E61:E68)</f>
        <v>210</v>
      </c>
      <c r="F69" s="38">
        <v>108</v>
      </c>
      <c r="G69" s="48">
        <v>0.51428571428571423</v>
      </c>
      <c r="H69" s="59">
        <f>SUM(H61:H68)</f>
        <v>108</v>
      </c>
      <c r="I69" s="60">
        <f>SUM(I61:I68)</f>
        <v>85</v>
      </c>
      <c r="J69" s="41">
        <f t="shared" si="0"/>
        <v>0.78703703703703709</v>
      </c>
      <c r="K69" s="60">
        <f>SUM(K61:K68)</f>
        <v>62</v>
      </c>
      <c r="L69" s="60">
        <f>SUM(L61:L68)</f>
        <v>3</v>
      </c>
      <c r="M69" s="60">
        <f>SUM(M61:M68)</f>
        <v>0</v>
      </c>
      <c r="N69" s="60">
        <f>SUM(N61:N68)</f>
        <v>20</v>
      </c>
      <c r="O69" s="60">
        <f>SUM(O61:O68)</f>
        <v>0</v>
      </c>
      <c r="P69" s="42"/>
    </row>
    <row r="70" spans="1:17" ht="25.5" x14ac:dyDescent="0.25">
      <c r="A70" s="61" t="s">
        <v>106</v>
      </c>
      <c r="B70" s="44" t="s">
        <v>107</v>
      </c>
      <c r="C70" s="24">
        <v>5</v>
      </c>
      <c r="D70" s="24" t="s">
        <v>21</v>
      </c>
      <c r="E70" s="24">
        <v>16</v>
      </c>
      <c r="F70" s="24">
        <v>10</v>
      </c>
      <c r="G70" s="25">
        <v>0.625</v>
      </c>
      <c r="H70" s="26">
        <v>10</v>
      </c>
      <c r="I70" s="24">
        <v>8</v>
      </c>
      <c r="J70" s="27">
        <f t="shared" si="0"/>
        <v>0.8</v>
      </c>
      <c r="K70" s="24">
        <v>5</v>
      </c>
      <c r="L70" s="24"/>
      <c r="M70" s="24"/>
      <c r="N70" s="24">
        <v>2</v>
      </c>
      <c r="O70" s="24">
        <f>H70-I70-L70-M70-N70</f>
        <v>0</v>
      </c>
      <c r="P70" s="28"/>
    </row>
    <row r="71" spans="1:17" ht="25.5" x14ac:dyDescent="0.25">
      <c r="A71" s="62" t="s">
        <v>108</v>
      </c>
      <c r="B71" s="46" t="s">
        <v>109</v>
      </c>
      <c r="C71" s="31">
        <v>4</v>
      </c>
      <c r="D71" s="31" t="s">
        <v>19</v>
      </c>
      <c r="E71" s="31">
        <v>25</v>
      </c>
      <c r="F71" s="31">
        <v>15</v>
      </c>
      <c r="G71" s="32">
        <v>0.6</v>
      </c>
      <c r="H71" s="33">
        <v>15</v>
      </c>
      <c r="I71" s="31">
        <v>11</v>
      </c>
      <c r="J71" s="34">
        <f t="shared" ref="J71:J92" si="10">I71/H71</f>
        <v>0.73333333333333328</v>
      </c>
      <c r="K71" s="31">
        <v>6</v>
      </c>
      <c r="L71" s="31">
        <v>4</v>
      </c>
      <c r="M71" s="31"/>
      <c r="N71" s="31"/>
      <c r="O71" s="31">
        <f t="shared" ref="O71:O77" si="11">H71-I71-L71-M71-N71</f>
        <v>0</v>
      </c>
      <c r="P71" s="35"/>
    </row>
    <row r="72" spans="1:17" ht="25.5" x14ac:dyDescent="0.25">
      <c r="A72" s="62" t="s">
        <v>108</v>
      </c>
      <c r="B72" s="46" t="s">
        <v>109</v>
      </c>
      <c r="C72" s="31">
        <v>5</v>
      </c>
      <c r="D72" s="31" t="s">
        <v>21</v>
      </c>
      <c r="E72" s="31">
        <v>16</v>
      </c>
      <c r="F72" s="31">
        <v>10</v>
      </c>
      <c r="G72" s="32">
        <v>0.625</v>
      </c>
      <c r="H72" s="33">
        <v>10</v>
      </c>
      <c r="I72" s="31">
        <v>9</v>
      </c>
      <c r="J72" s="34">
        <f t="shared" si="10"/>
        <v>0.9</v>
      </c>
      <c r="K72" s="31">
        <v>4</v>
      </c>
      <c r="L72" s="31">
        <v>1</v>
      </c>
      <c r="M72" s="31"/>
      <c r="N72" s="31"/>
      <c r="O72" s="31">
        <f t="shared" si="11"/>
        <v>0</v>
      </c>
      <c r="P72" s="35"/>
    </row>
    <row r="73" spans="1:17" x14ac:dyDescent="0.25">
      <c r="A73" s="62" t="s">
        <v>110</v>
      </c>
      <c r="B73" s="46" t="s">
        <v>111</v>
      </c>
      <c r="C73" s="31">
        <v>4</v>
      </c>
      <c r="D73" s="31" t="s">
        <v>19</v>
      </c>
      <c r="E73" s="31"/>
      <c r="F73" s="31">
        <v>1</v>
      </c>
      <c r="G73" s="32"/>
      <c r="H73" s="33">
        <v>1</v>
      </c>
      <c r="I73" s="31">
        <v>1</v>
      </c>
      <c r="J73" s="34">
        <f t="shared" si="10"/>
        <v>1</v>
      </c>
      <c r="K73" s="31"/>
      <c r="L73" s="31"/>
      <c r="M73" s="31"/>
      <c r="N73" s="31"/>
      <c r="O73" s="31">
        <f t="shared" si="11"/>
        <v>0</v>
      </c>
      <c r="P73" s="35"/>
    </row>
    <row r="74" spans="1:17" ht="89.25" x14ac:dyDescent="0.25">
      <c r="A74" s="29" t="s">
        <v>112</v>
      </c>
      <c r="B74" s="30" t="s">
        <v>113</v>
      </c>
      <c r="C74" s="31">
        <v>4</v>
      </c>
      <c r="D74" s="31" t="s">
        <v>19</v>
      </c>
      <c r="E74" s="31">
        <v>22</v>
      </c>
      <c r="F74" s="31">
        <v>16</v>
      </c>
      <c r="G74" s="32">
        <v>0.72727272727272729</v>
      </c>
      <c r="H74" s="33">
        <v>16</v>
      </c>
      <c r="I74" s="31">
        <v>10</v>
      </c>
      <c r="J74" s="34">
        <f t="shared" si="10"/>
        <v>0.625</v>
      </c>
      <c r="K74" s="31">
        <v>8</v>
      </c>
      <c r="L74" s="31"/>
      <c r="M74" s="31">
        <v>1</v>
      </c>
      <c r="N74" s="31">
        <v>4</v>
      </c>
      <c r="O74" s="31">
        <f t="shared" si="11"/>
        <v>1</v>
      </c>
      <c r="P74" s="35"/>
    </row>
    <row r="75" spans="1:17" ht="76.5" x14ac:dyDescent="0.25">
      <c r="A75" s="29" t="s">
        <v>114</v>
      </c>
      <c r="B75" s="30" t="s">
        <v>115</v>
      </c>
      <c r="C75" s="31">
        <v>4</v>
      </c>
      <c r="D75" s="31" t="s">
        <v>19</v>
      </c>
      <c r="E75" s="31">
        <v>28</v>
      </c>
      <c r="F75" s="31">
        <v>26</v>
      </c>
      <c r="G75" s="32">
        <v>0.9285714285714286</v>
      </c>
      <c r="H75" s="33">
        <v>26</v>
      </c>
      <c r="I75" s="31">
        <v>16</v>
      </c>
      <c r="J75" s="34">
        <f t="shared" si="10"/>
        <v>0.61538461538461542</v>
      </c>
      <c r="K75" s="31">
        <v>6</v>
      </c>
      <c r="L75" s="31"/>
      <c r="M75" s="31"/>
      <c r="N75" s="31">
        <v>5</v>
      </c>
      <c r="O75" s="31">
        <f t="shared" si="11"/>
        <v>5</v>
      </c>
      <c r="P75" s="35"/>
    </row>
    <row r="76" spans="1:17" ht="76.5" x14ac:dyDescent="0.25">
      <c r="A76" s="29" t="s">
        <v>114</v>
      </c>
      <c r="B76" s="30" t="s">
        <v>115</v>
      </c>
      <c r="C76" s="31">
        <v>5</v>
      </c>
      <c r="D76" s="31" t="s">
        <v>21</v>
      </c>
      <c r="E76" s="31">
        <v>15</v>
      </c>
      <c r="F76" s="31">
        <v>9</v>
      </c>
      <c r="G76" s="32">
        <v>0.6</v>
      </c>
      <c r="H76" s="33">
        <v>8</v>
      </c>
      <c r="I76" s="31">
        <v>6</v>
      </c>
      <c r="J76" s="34">
        <f t="shared" si="10"/>
        <v>0.75</v>
      </c>
      <c r="K76" s="31">
        <v>4</v>
      </c>
      <c r="L76" s="31"/>
      <c r="M76" s="31"/>
      <c r="N76" s="31">
        <v>2</v>
      </c>
      <c r="O76" s="31">
        <f t="shared" si="11"/>
        <v>0</v>
      </c>
      <c r="P76" s="35"/>
    </row>
    <row r="77" spans="1:17" ht="63.75" x14ac:dyDescent="0.25">
      <c r="A77" s="29" t="s">
        <v>116</v>
      </c>
      <c r="B77" s="30" t="s">
        <v>117</v>
      </c>
      <c r="C77" s="31">
        <v>5</v>
      </c>
      <c r="D77" s="31" t="s">
        <v>19</v>
      </c>
      <c r="E77" s="31">
        <v>19</v>
      </c>
      <c r="F77" s="31">
        <v>13</v>
      </c>
      <c r="G77" s="32">
        <v>0.68421052631578949</v>
      </c>
      <c r="H77" s="33">
        <v>13</v>
      </c>
      <c r="I77" s="31">
        <v>12</v>
      </c>
      <c r="J77" s="34">
        <f t="shared" si="10"/>
        <v>0.92307692307692313</v>
      </c>
      <c r="K77" s="31">
        <v>11</v>
      </c>
      <c r="L77" s="31">
        <v>0</v>
      </c>
      <c r="M77" s="31"/>
      <c r="N77" s="31">
        <v>1</v>
      </c>
      <c r="O77" s="31">
        <f t="shared" si="11"/>
        <v>0</v>
      </c>
      <c r="P77" s="35"/>
    </row>
    <row r="78" spans="1:17" ht="15.75" thickBot="1" x14ac:dyDescent="0.3">
      <c r="A78" s="36" t="s">
        <v>118</v>
      </c>
      <c r="B78" s="37"/>
      <c r="C78" s="38"/>
      <c r="D78" s="38"/>
      <c r="E78" s="38">
        <f>SUM(E70:E77)</f>
        <v>141</v>
      </c>
      <c r="F78" s="38">
        <v>100</v>
      </c>
      <c r="G78" s="48">
        <v>0.70921985815602839</v>
      </c>
      <c r="H78" s="40">
        <v>100</v>
      </c>
      <c r="I78" s="38">
        <f>SUM(I70:I77)</f>
        <v>73</v>
      </c>
      <c r="J78" s="41">
        <f t="shared" si="10"/>
        <v>0.73</v>
      </c>
      <c r="K78" s="38">
        <f>SUM(K70:K77)</f>
        <v>44</v>
      </c>
      <c r="L78" s="38">
        <f>SUM(L70:L77)</f>
        <v>5</v>
      </c>
      <c r="M78" s="38">
        <f>SUM(M70:M77)</f>
        <v>1</v>
      </c>
      <c r="N78" s="38">
        <f>SUM(N70:N77)</f>
        <v>14</v>
      </c>
      <c r="O78" s="38">
        <f>SUM(O70:O77)</f>
        <v>6</v>
      </c>
      <c r="P78" s="42"/>
      <c r="Q78" s="63"/>
    </row>
    <row r="79" spans="1:17" ht="38.25" x14ac:dyDescent="0.25">
      <c r="A79" s="64" t="s">
        <v>119</v>
      </c>
      <c r="B79" s="23" t="s">
        <v>120</v>
      </c>
      <c r="C79" s="24">
        <v>4</v>
      </c>
      <c r="D79" s="24" t="s">
        <v>19</v>
      </c>
      <c r="E79" s="24">
        <v>24</v>
      </c>
      <c r="F79" s="24">
        <v>18</v>
      </c>
      <c r="G79" s="25">
        <v>0.75</v>
      </c>
      <c r="H79" s="26">
        <v>18</v>
      </c>
      <c r="I79" s="24">
        <v>12</v>
      </c>
      <c r="J79" s="27">
        <f t="shared" si="10"/>
        <v>0.66666666666666663</v>
      </c>
      <c r="K79" s="24">
        <v>8</v>
      </c>
      <c r="L79" s="24">
        <v>3</v>
      </c>
      <c r="M79" s="24"/>
      <c r="N79" s="24">
        <v>3</v>
      </c>
      <c r="O79" s="24">
        <f>H79-I79-L79-M79-N79</f>
        <v>0</v>
      </c>
      <c r="P79" s="28"/>
    </row>
    <row r="80" spans="1:17" ht="38.25" x14ac:dyDescent="0.25">
      <c r="A80" s="47" t="s">
        <v>119</v>
      </c>
      <c r="B80" s="30" t="s">
        <v>120</v>
      </c>
      <c r="C80" s="31">
        <v>5</v>
      </c>
      <c r="D80" s="31" t="s">
        <v>21</v>
      </c>
      <c r="E80" s="31">
        <v>53</v>
      </c>
      <c r="F80" s="31">
        <v>11</v>
      </c>
      <c r="G80" s="32">
        <v>0.20754716981132076</v>
      </c>
      <c r="H80" s="33">
        <v>11</v>
      </c>
      <c r="I80" s="31">
        <v>8</v>
      </c>
      <c r="J80" s="34">
        <f t="shared" si="10"/>
        <v>0.72727272727272729</v>
      </c>
      <c r="K80" s="31">
        <v>6</v>
      </c>
      <c r="L80" s="31"/>
      <c r="M80" s="31"/>
      <c r="N80" s="31">
        <v>3</v>
      </c>
      <c r="O80" s="31">
        <f t="shared" ref="O80:O91" si="12">H80-I80-L80-M80-N80</f>
        <v>0</v>
      </c>
      <c r="P80" s="35"/>
    </row>
    <row r="81" spans="1:16" ht="38.25" x14ac:dyDescent="0.25">
      <c r="A81" s="47" t="s">
        <v>119</v>
      </c>
      <c r="B81" s="30" t="s">
        <v>121</v>
      </c>
      <c r="C81" s="31">
        <v>5</v>
      </c>
      <c r="D81" s="31" t="s">
        <v>21</v>
      </c>
      <c r="E81" s="31">
        <v>27</v>
      </c>
      <c r="F81" s="31">
        <v>27</v>
      </c>
      <c r="G81" s="32">
        <f>F81/E81</f>
        <v>1</v>
      </c>
      <c r="H81" s="33">
        <v>27</v>
      </c>
      <c r="I81" s="31">
        <v>22</v>
      </c>
      <c r="J81" s="34">
        <f t="shared" si="10"/>
        <v>0.81481481481481477</v>
      </c>
      <c r="K81" s="31">
        <v>10</v>
      </c>
      <c r="L81" s="31"/>
      <c r="M81" s="31"/>
      <c r="N81" s="31">
        <v>4</v>
      </c>
      <c r="O81" s="31">
        <f t="shared" si="12"/>
        <v>1</v>
      </c>
      <c r="P81" s="35"/>
    </row>
    <row r="82" spans="1:16" ht="38.25" x14ac:dyDescent="0.25">
      <c r="A82" s="47" t="s">
        <v>122</v>
      </c>
      <c r="B82" s="30" t="s">
        <v>123</v>
      </c>
      <c r="C82" s="31">
        <v>4</v>
      </c>
      <c r="D82" s="31" t="s">
        <v>19</v>
      </c>
      <c r="E82" s="31">
        <v>20</v>
      </c>
      <c r="F82" s="31">
        <v>16</v>
      </c>
      <c r="G82" s="32">
        <v>0.8</v>
      </c>
      <c r="H82" s="33">
        <v>16</v>
      </c>
      <c r="I82" s="31">
        <v>13</v>
      </c>
      <c r="J82" s="34">
        <f t="shared" si="10"/>
        <v>0.8125</v>
      </c>
      <c r="K82" s="31">
        <v>9</v>
      </c>
      <c r="L82" s="31">
        <v>2</v>
      </c>
      <c r="M82" s="31">
        <v>1</v>
      </c>
      <c r="N82" s="31"/>
      <c r="O82" s="31">
        <f t="shared" si="12"/>
        <v>0</v>
      </c>
      <c r="P82" s="35"/>
    </row>
    <row r="83" spans="1:16" ht="38.25" x14ac:dyDescent="0.25">
      <c r="A83" s="47" t="s">
        <v>122</v>
      </c>
      <c r="B83" s="30" t="s">
        <v>123</v>
      </c>
      <c r="C83" s="31" t="s">
        <v>124</v>
      </c>
      <c r="D83" s="31" t="s">
        <v>21</v>
      </c>
      <c r="E83" s="31"/>
      <c r="F83" s="31">
        <v>1</v>
      </c>
      <c r="G83" s="32"/>
      <c r="H83" s="33">
        <v>6</v>
      </c>
      <c r="I83" s="31">
        <v>6</v>
      </c>
      <c r="J83" s="34">
        <f t="shared" si="10"/>
        <v>1</v>
      </c>
      <c r="K83" s="31">
        <v>4</v>
      </c>
      <c r="L83" s="31"/>
      <c r="M83" s="31"/>
      <c r="N83" s="31"/>
      <c r="O83" s="31">
        <f t="shared" si="12"/>
        <v>0</v>
      </c>
      <c r="P83" s="35"/>
    </row>
    <row r="84" spans="1:16" ht="51" x14ac:dyDescent="0.25">
      <c r="A84" s="47" t="s">
        <v>125</v>
      </c>
      <c r="B84" s="30" t="s">
        <v>126</v>
      </c>
      <c r="C84" s="31">
        <v>4</v>
      </c>
      <c r="D84" s="31" t="s">
        <v>19</v>
      </c>
      <c r="E84" s="31">
        <v>17</v>
      </c>
      <c r="F84" s="31">
        <v>2</v>
      </c>
      <c r="G84" s="32">
        <v>0.11764705882352941</v>
      </c>
      <c r="H84" s="33">
        <v>2</v>
      </c>
      <c r="I84" s="31">
        <v>2</v>
      </c>
      <c r="J84" s="34">
        <f t="shared" si="10"/>
        <v>1</v>
      </c>
      <c r="K84" s="31">
        <v>2</v>
      </c>
      <c r="L84" s="31"/>
      <c r="M84" s="31"/>
      <c r="N84" s="31"/>
      <c r="O84" s="31">
        <f t="shared" si="12"/>
        <v>0</v>
      </c>
      <c r="P84" s="35"/>
    </row>
    <row r="85" spans="1:16" ht="54.75" customHeight="1" x14ac:dyDescent="0.25">
      <c r="A85" s="47" t="s">
        <v>125</v>
      </c>
      <c r="B85" s="30" t="s">
        <v>126</v>
      </c>
      <c r="C85" s="31">
        <v>5</v>
      </c>
      <c r="D85" s="31" t="s">
        <v>21</v>
      </c>
      <c r="E85" s="31">
        <v>25</v>
      </c>
      <c r="F85" s="31">
        <v>13</v>
      </c>
      <c r="G85" s="32">
        <v>0.52</v>
      </c>
      <c r="H85" s="33">
        <v>13</v>
      </c>
      <c r="I85" s="31">
        <v>10</v>
      </c>
      <c r="J85" s="34">
        <f t="shared" si="10"/>
        <v>0.76923076923076927</v>
      </c>
      <c r="K85" s="31">
        <v>9</v>
      </c>
      <c r="L85" s="31"/>
      <c r="M85" s="31"/>
      <c r="N85" s="31">
        <v>2</v>
      </c>
      <c r="O85" s="31">
        <f t="shared" si="12"/>
        <v>1</v>
      </c>
      <c r="P85" s="35"/>
    </row>
    <row r="86" spans="1:16" ht="53.25" customHeight="1" x14ac:dyDescent="0.25">
      <c r="A86" s="47" t="s">
        <v>127</v>
      </c>
      <c r="B86" s="30" t="s">
        <v>128</v>
      </c>
      <c r="C86" s="31">
        <v>2</v>
      </c>
      <c r="D86" s="31" t="s">
        <v>19</v>
      </c>
      <c r="E86" s="31">
        <v>6</v>
      </c>
      <c r="F86" s="31">
        <v>6</v>
      </c>
      <c r="G86" s="32">
        <v>1</v>
      </c>
      <c r="H86" s="33">
        <v>6</v>
      </c>
      <c r="I86" s="31">
        <v>6</v>
      </c>
      <c r="J86" s="34">
        <f t="shared" si="10"/>
        <v>1</v>
      </c>
      <c r="K86" s="31">
        <v>4</v>
      </c>
      <c r="L86" s="31"/>
      <c r="M86" s="31"/>
      <c r="N86" s="31"/>
      <c r="O86" s="31">
        <f t="shared" si="12"/>
        <v>0</v>
      </c>
      <c r="P86" s="35"/>
    </row>
    <row r="87" spans="1:16" ht="51" x14ac:dyDescent="0.25">
      <c r="A87" s="47" t="s">
        <v>127</v>
      </c>
      <c r="B87" s="30" t="s">
        <v>128</v>
      </c>
      <c r="C87" s="31" t="s">
        <v>24</v>
      </c>
      <c r="D87" s="31" t="s">
        <v>21</v>
      </c>
      <c r="E87" s="31">
        <v>14</v>
      </c>
      <c r="F87" s="31">
        <v>6</v>
      </c>
      <c r="G87" s="32">
        <v>0.42857142857142855</v>
      </c>
      <c r="H87" s="33">
        <v>6</v>
      </c>
      <c r="I87" s="31">
        <v>6</v>
      </c>
      <c r="J87" s="34">
        <f t="shared" si="10"/>
        <v>1</v>
      </c>
      <c r="K87" s="31">
        <v>5</v>
      </c>
      <c r="L87" s="31"/>
      <c r="M87" s="31"/>
      <c r="N87" s="31"/>
      <c r="O87" s="31">
        <f t="shared" si="12"/>
        <v>0</v>
      </c>
      <c r="P87" s="35"/>
    </row>
    <row r="88" spans="1:16" ht="51" x14ac:dyDescent="0.25">
      <c r="A88" s="47" t="s">
        <v>127</v>
      </c>
      <c r="B88" s="30" t="s">
        <v>129</v>
      </c>
      <c r="C88" s="31" t="s">
        <v>24</v>
      </c>
      <c r="D88" s="31" t="s">
        <v>21</v>
      </c>
      <c r="E88" s="31"/>
      <c r="F88" s="31">
        <v>1</v>
      </c>
      <c r="G88" s="32"/>
      <c r="H88" s="33">
        <v>1</v>
      </c>
      <c r="I88" s="31">
        <v>1</v>
      </c>
      <c r="J88" s="34">
        <f t="shared" si="10"/>
        <v>1</v>
      </c>
      <c r="K88" s="31">
        <v>1</v>
      </c>
      <c r="L88" s="31"/>
      <c r="M88" s="31"/>
      <c r="N88" s="31"/>
      <c r="O88" s="31">
        <f t="shared" si="12"/>
        <v>0</v>
      </c>
      <c r="P88" s="35"/>
    </row>
    <row r="89" spans="1:16" ht="25.5" x14ac:dyDescent="0.25">
      <c r="A89" s="47" t="s">
        <v>130</v>
      </c>
      <c r="B89" s="30" t="s">
        <v>131</v>
      </c>
      <c r="C89" s="31" t="s">
        <v>132</v>
      </c>
      <c r="D89" s="31" t="s">
        <v>19</v>
      </c>
      <c r="E89" s="31">
        <v>24</v>
      </c>
      <c r="F89" s="31">
        <v>15</v>
      </c>
      <c r="G89" s="32">
        <f>F89/E89</f>
        <v>0.625</v>
      </c>
      <c r="H89" s="33">
        <v>15</v>
      </c>
      <c r="I89" s="31">
        <v>8</v>
      </c>
      <c r="J89" s="34">
        <f t="shared" si="10"/>
        <v>0.53333333333333333</v>
      </c>
      <c r="K89" s="31">
        <v>7</v>
      </c>
      <c r="L89" s="31"/>
      <c r="M89" s="31"/>
      <c r="N89" s="31">
        <v>5</v>
      </c>
      <c r="O89" s="31">
        <f>H89-I89-L89-M89-N89</f>
        <v>2</v>
      </c>
      <c r="P89" s="35"/>
    </row>
    <row r="90" spans="1:16" ht="76.5" x14ac:dyDescent="0.25">
      <c r="A90" s="47" t="s">
        <v>133</v>
      </c>
      <c r="B90" s="30" t="s">
        <v>134</v>
      </c>
      <c r="C90" s="31">
        <v>5</v>
      </c>
      <c r="D90" s="31" t="s">
        <v>19</v>
      </c>
      <c r="E90" s="31">
        <v>17</v>
      </c>
      <c r="F90" s="31">
        <v>10</v>
      </c>
      <c r="G90" s="32">
        <v>0.58823529411764708</v>
      </c>
      <c r="H90" s="33">
        <v>10</v>
      </c>
      <c r="I90" s="31">
        <v>10</v>
      </c>
      <c r="J90" s="34">
        <f t="shared" si="10"/>
        <v>1</v>
      </c>
      <c r="K90" s="31">
        <v>5</v>
      </c>
      <c r="L90" s="31"/>
      <c r="M90" s="31"/>
      <c r="N90" s="31"/>
      <c r="O90" s="31">
        <f t="shared" si="12"/>
        <v>0</v>
      </c>
      <c r="P90" s="35"/>
    </row>
    <row r="91" spans="1:16" ht="76.5" x14ac:dyDescent="0.25">
      <c r="A91" s="47" t="s">
        <v>133</v>
      </c>
      <c r="B91" s="30" t="s">
        <v>134</v>
      </c>
      <c r="C91" s="31">
        <v>6</v>
      </c>
      <c r="D91" s="31" t="s">
        <v>21</v>
      </c>
      <c r="E91" s="31">
        <v>32</v>
      </c>
      <c r="F91" s="31">
        <v>24</v>
      </c>
      <c r="G91" s="32">
        <f>F91/E91</f>
        <v>0.75</v>
      </c>
      <c r="H91" s="33">
        <v>24</v>
      </c>
      <c r="I91" s="31">
        <v>19</v>
      </c>
      <c r="J91" s="34">
        <f t="shared" si="10"/>
        <v>0.79166666666666663</v>
      </c>
      <c r="K91" s="31">
        <v>11</v>
      </c>
      <c r="L91" s="31">
        <v>2</v>
      </c>
      <c r="M91" s="31"/>
      <c r="N91" s="31">
        <v>2</v>
      </c>
      <c r="O91" s="31">
        <f t="shared" si="12"/>
        <v>1</v>
      </c>
      <c r="P91" s="35"/>
    </row>
    <row r="92" spans="1:16" ht="15.75" thickBot="1" x14ac:dyDescent="0.3">
      <c r="A92" s="36" t="s">
        <v>135</v>
      </c>
      <c r="B92" s="37"/>
      <c r="C92" s="65"/>
      <c r="D92" s="65"/>
      <c r="E92" s="65">
        <f>SUM(E79:E91)</f>
        <v>259</v>
      </c>
      <c r="F92" s="65">
        <v>155</v>
      </c>
      <c r="G92" s="66">
        <v>0.82887700534759357</v>
      </c>
      <c r="H92" s="67">
        <f>SUM(H79:H91)</f>
        <v>155</v>
      </c>
      <c r="I92" s="67">
        <f>SUM(I79:I91)</f>
        <v>123</v>
      </c>
      <c r="J92" s="41">
        <f t="shared" si="10"/>
        <v>0.79354838709677422</v>
      </c>
      <c r="K92" s="65">
        <f>SUM(K79:K91)</f>
        <v>81</v>
      </c>
      <c r="L92" s="65">
        <f>SUM(L79:L91)</f>
        <v>7</v>
      </c>
      <c r="M92" s="65">
        <f>SUM(M79:M91)</f>
        <v>1</v>
      </c>
      <c r="N92" s="65">
        <f>SUM(N79:N91)</f>
        <v>19</v>
      </c>
      <c r="O92" s="65">
        <f>H92-I92-L92-M92-N92</f>
        <v>5</v>
      </c>
      <c r="P92" s="68"/>
    </row>
    <row r="93" spans="1:16" s="76" customFormat="1" ht="15.75" thickBot="1" x14ac:dyDescent="0.3">
      <c r="A93" s="69" t="s">
        <v>136</v>
      </c>
      <c r="B93" s="70"/>
      <c r="C93" s="71"/>
      <c r="D93" s="71"/>
      <c r="E93" s="71">
        <f>E9+E18+E24+E32+E41+E56+E60+E69+E78+E92</f>
        <v>1523</v>
      </c>
      <c r="F93" s="71">
        <f>F9+F18+F24+F32+F41+F56+F60+F69+F78+F92</f>
        <v>980</v>
      </c>
      <c r="G93" s="72">
        <f>F93/E93</f>
        <v>0.64346684175968483</v>
      </c>
      <c r="H93" s="73">
        <f>H9+H18+H24+H32+H41+H56+H60+H69+H78+H92</f>
        <v>980</v>
      </c>
      <c r="I93" s="71">
        <f>I9+I18+I24+I32+I41+I56+I60+I69+I78+I92</f>
        <v>779</v>
      </c>
      <c r="J93" s="27">
        <f>I93/H93</f>
        <v>0.79489795918367345</v>
      </c>
      <c r="K93" s="71">
        <f>K9+K18+K24+K32+K41+K56+K60+K69+K78+K92</f>
        <v>602</v>
      </c>
      <c r="L93" s="74">
        <f>L9+L18+L24+L32+L41+L56+L60+L69+L78+L92</f>
        <v>53</v>
      </c>
      <c r="M93" s="71">
        <f>M9+M18+M24+M32+M41+M56+M60+M69+M78+M92</f>
        <v>3</v>
      </c>
      <c r="N93" s="71">
        <f>N9+N18+N24+N32+N41+N56+N60+N69+N78+N92</f>
        <v>126</v>
      </c>
      <c r="O93" s="74">
        <f>O9+O18+O24+O32+O41+O56+O60+O69+O78+O92</f>
        <v>18</v>
      </c>
      <c r="P93" s="75"/>
    </row>
    <row r="94" spans="1:16" hidden="1" x14ac:dyDescent="0.25">
      <c r="A94" s="77" t="s">
        <v>137</v>
      </c>
      <c r="B94" s="78"/>
      <c r="C94" s="79"/>
      <c r="D94" s="79"/>
      <c r="E94" s="79"/>
      <c r="F94" s="79"/>
      <c r="G94" s="79"/>
      <c r="H94" s="80">
        <v>1</v>
      </c>
      <c r="I94" s="79"/>
      <c r="J94" s="80"/>
      <c r="K94" s="80">
        <f>K93/I93</f>
        <v>0.77278562259306804</v>
      </c>
      <c r="L94" s="80">
        <f>L93/H93</f>
        <v>5.4081632653061228E-2</v>
      </c>
      <c r="M94" s="81">
        <f>M93/H93</f>
        <v>3.0612244897959182E-3</v>
      </c>
      <c r="N94" s="80">
        <f>N93/H93</f>
        <v>0.12857142857142856</v>
      </c>
      <c r="O94" s="80">
        <f>O93/H93</f>
        <v>1.8367346938775512E-2</v>
      </c>
      <c r="P94" s="82"/>
    </row>
    <row r="95" spans="1:16" hidden="1" x14ac:dyDescent="0.25">
      <c r="A95" s="83" t="s">
        <v>138</v>
      </c>
      <c r="B95" s="84"/>
      <c r="C95" s="85"/>
      <c r="D95" s="85"/>
      <c r="E95" s="85">
        <f>E13+E16+E20+E21+E22+E23+E25+E26+E27+E28+E30+E31+E34+E37+E40+E45+E46+E47+E48+E49+E50+E54+E55+E57</f>
        <v>351</v>
      </c>
      <c r="F95" s="85">
        <f t="shared" ref="F95:N95" si="13">F13+F16+F20+F21+F22+F23+F25+F26+F27+F28+F30+F31+F34+F37+F40+F45+F46+F47+F48+F49+F50+F54+F55+F57</f>
        <v>248</v>
      </c>
      <c r="G95" s="86">
        <f>F95/E95</f>
        <v>0.70655270655270652</v>
      </c>
      <c r="H95" s="85">
        <f>H13+H16+H20+H21+H22+H23+H25+H26+H27+H28+H30+H31+H34+H37+H40+H45+H46+H47+H48+H49+H50+H54+H55+H57</f>
        <v>248</v>
      </c>
      <c r="I95" s="85">
        <f>I13+I16+I20+I21+I22+I23+I25+I26+I27+I28+I30+I31+I34+I37+I40+I45+I46+I47+I48+I49+I50+I54+I55+I57</f>
        <v>199</v>
      </c>
      <c r="J95" s="87">
        <f>I95/H95</f>
        <v>0.80241935483870963</v>
      </c>
      <c r="K95" s="85">
        <f t="shared" si="13"/>
        <v>180</v>
      </c>
      <c r="L95" s="85">
        <f t="shared" si="13"/>
        <v>17</v>
      </c>
      <c r="M95" s="85">
        <f t="shared" si="13"/>
        <v>0</v>
      </c>
      <c r="N95" s="85">
        <f t="shared" si="13"/>
        <v>32</v>
      </c>
      <c r="O95" s="85">
        <f>O13+O16+O20+O21+O22+O23+O25+O26+O27+O28+O30+O31+O34+O37+O40+O45+O46+O47+O48+O49+O50+O54+O55+O57</f>
        <v>0</v>
      </c>
    </row>
    <row r="96" spans="1:16" hidden="1" x14ac:dyDescent="0.25">
      <c r="A96" s="89"/>
      <c r="B96" s="90" t="s">
        <v>139</v>
      </c>
      <c r="C96" s="85"/>
      <c r="D96" s="85"/>
      <c r="E96" s="85"/>
      <c r="F96" s="85"/>
      <c r="G96" s="85"/>
      <c r="H96" s="87">
        <v>1</v>
      </c>
      <c r="I96" s="85"/>
      <c r="J96" s="87">
        <v>0.65</v>
      </c>
      <c r="K96" s="87">
        <f>K95/I95</f>
        <v>0.90452261306532666</v>
      </c>
      <c r="L96" s="87">
        <f>L95/H95</f>
        <v>6.8548387096774188E-2</v>
      </c>
      <c r="M96" s="87">
        <f>M95/H95</f>
        <v>0</v>
      </c>
      <c r="N96" s="87">
        <f>N95/H95</f>
        <v>0.12903225806451613</v>
      </c>
      <c r="O96" s="87">
        <f>O95/H95</f>
        <v>0</v>
      </c>
    </row>
    <row r="97" spans="1:15" x14ac:dyDescent="0.25">
      <c r="A97" s="76"/>
    </row>
    <row r="99" spans="1:15" s="88" customFormat="1" ht="18.75" x14ac:dyDescent="0.3">
      <c r="A99" s="76"/>
      <c r="B99" s="76"/>
      <c r="C99" s="93" t="s">
        <v>140</v>
      </c>
      <c r="D99" s="94"/>
      <c r="E99" s="94"/>
      <c r="F99" s="94"/>
      <c r="G99" s="95"/>
      <c r="H99" s="95"/>
      <c r="I99" s="95"/>
      <c r="J99" s="95"/>
      <c r="K99" s="96" t="s">
        <v>141</v>
      </c>
      <c r="L99" s="92"/>
      <c r="M99" s="92"/>
      <c r="N99" s="92"/>
      <c r="O99" s="92"/>
    </row>
    <row r="100" spans="1:15" x14ac:dyDescent="0.25">
      <c r="C100" s="88"/>
      <c r="D100" s="88"/>
      <c r="E100" s="88"/>
      <c r="F100" s="88"/>
      <c r="K100" s="98"/>
      <c r="L100" s="98"/>
    </row>
    <row r="103" spans="1:15" x14ac:dyDescent="0.25">
      <c r="L103" s="98"/>
      <c r="M103" s="98"/>
    </row>
  </sheetData>
  <mergeCells count="25">
    <mergeCell ref="A92:B92"/>
    <mergeCell ref="A93:B93"/>
    <mergeCell ref="A94:B94"/>
    <mergeCell ref="A32:B32"/>
    <mergeCell ref="A41:B41"/>
    <mergeCell ref="A56:B56"/>
    <mergeCell ref="A60:B60"/>
    <mergeCell ref="A69:B69"/>
    <mergeCell ref="A78:B78"/>
    <mergeCell ref="L3:N3"/>
    <mergeCell ref="O3:O4"/>
    <mergeCell ref="P3:P4"/>
    <mergeCell ref="A9:B9"/>
    <mergeCell ref="A18:B18"/>
    <mergeCell ref="A24:B24"/>
    <mergeCell ref="A1:P1"/>
    <mergeCell ref="B2:M2"/>
    <mergeCell ref="A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Тайбыл Регина Сергеевна Т.Р.С. 388046</dc:creator>
  <cp:lastModifiedBy>Тайбыл Регина Сергеевна Т.Р.С.</cp:lastModifiedBy>
  <dcterms:created xsi:type="dcterms:W3CDTF">2015-06-05T18:19:34Z</dcterms:created>
  <dcterms:modified xsi:type="dcterms:W3CDTF">2023-12-21T10:20:16Z</dcterms:modified>
</cp:coreProperties>
</file>